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stric@unizd.hr\Downloads\"/>
    </mc:Choice>
  </mc:AlternateContent>
  <bookViews>
    <workbookView xWindow="0" yWindow="0" windowWidth="28800" windowHeight="11475" tabRatio="696" activeTab="8"/>
  </bookViews>
  <sheets>
    <sheet name="PLAN_ZS" sheetId="2" r:id="rId1"/>
    <sheet name="PLAN_LJS " sheetId="1" r:id="rId2"/>
    <sheet name="PLAN_ukupno" sheetId="7" r:id="rId3"/>
    <sheet name="PLAN_izvedba_S" sheetId="10" r:id="rId4"/>
    <sheet name="PLAN_izvedba_dr." sheetId="11" r:id="rId5"/>
    <sheet name="REAL_ZS " sheetId="4" r:id="rId6"/>
    <sheet name="REAL_LJS" sheetId="3" r:id="rId7"/>
    <sheet name="REAL_ukupno" sheetId="9" r:id="rId8"/>
    <sheet name="Upute za popunu podataka" sheetId="5" r:id="rId9"/>
    <sheet name="Radno opterećenje" sheetId="6" r:id="rId10"/>
  </sheets>
  <definedNames>
    <definedName name="_xlnm.Print_Titles" localSheetId="3">PLAN_izvedba_S!#REF!</definedName>
    <definedName name="_xlnm.Print_Titles" localSheetId="1">'PLAN_LJS '!#REF!</definedName>
    <definedName name="_xlnm.Print_Titles" localSheetId="2">PLAN_ukupno!#REF!</definedName>
    <definedName name="_xlnm.Print_Titles" localSheetId="0">PLAN_ZS!$9:$12</definedName>
    <definedName name="_xlnm.Print_Titles" localSheetId="7">REAL_ukupno!#REF!</definedName>
    <definedName name="_xlnm.Print_Titles" localSheetId="8">'Upute za popunu podataka'!$5:$8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1" l="1"/>
  <c r="O34" i="11"/>
  <c r="M34" i="11"/>
  <c r="R34" i="11" s="1"/>
  <c r="G34" i="11"/>
  <c r="F34" i="11"/>
  <c r="E34" i="11"/>
  <c r="Q33" i="11"/>
  <c r="O33" i="11"/>
  <c r="M33" i="11"/>
  <c r="G33" i="11"/>
  <c r="F33" i="11"/>
  <c r="E33" i="11"/>
  <c r="Q32" i="11"/>
  <c r="O32" i="11"/>
  <c r="M32" i="11"/>
  <c r="R32" i="11" s="1"/>
  <c r="G32" i="11"/>
  <c r="F32" i="11"/>
  <c r="E32" i="11"/>
  <c r="Q31" i="11"/>
  <c r="O31" i="11"/>
  <c r="M31" i="11"/>
  <c r="G31" i="11"/>
  <c r="F31" i="11"/>
  <c r="E31" i="11"/>
  <c r="Q30" i="11"/>
  <c r="O30" i="11"/>
  <c r="M30" i="11"/>
  <c r="R30" i="11" s="1"/>
  <c r="G30" i="11"/>
  <c r="F30" i="11"/>
  <c r="E30" i="11"/>
  <c r="Q29" i="11"/>
  <c r="O29" i="11"/>
  <c r="M29" i="11"/>
  <c r="G29" i="11"/>
  <c r="F29" i="11"/>
  <c r="E29" i="11"/>
  <c r="Q28" i="11"/>
  <c r="O28" i="11"/>
  <c r="M28" i="11"/>
  <c r="R28" i="11" s="1"/>
  <c r="G28" i="11"/>
  <c r="F28" i="11"/>
  <c r="E28" i="11"/>
  <c r="Q27" i="11"/>
  <c r="O27" i="11"/>
  <c r="M27" i="11"/>
  <c r="G27" i="11"/>
  <c r="F27" i="11"/>
  <c r="E27" i="11"/>
  <c r="Q26" i="11"/>
  <c r="O26" i="11"/>
  <c r="M26" i="11"/>
  <c r="R26" i="11" s="1"/>
  <c r="G26" i="11"/>
  <c r="F26" i="11"/>
  <c r="E26" i="11"/>
  <c r="Q25" i="11"/>
  <c r="O25" i="11"/>
  <c r="M25" i="11"/>
  <c r="G25" i="11"/>
  <c r="F25" i="11"/>
  <c r="E25" i="11"/>
  <c r="Q24" i="11"/>
  <c r="O24" i="11"/>
  <c r="M24" i="11"/>
  <c r="R24" i="11" s="1"/>
  <c r="G24" i="11"/>
  <c r="F24" i="11"/>
  <c r="E24" i="11"/>
  <c r="Q23" i="11"/>
  <c r="O23" i="11"/>
  <c r="M23" i="11"/>
  <c r="G23" i="11"/>
  <c r="F23" i="11"/>
  <c r="E23" i="11"/>
  <c r="Q22" i="11"/>
  <c r="O22" i="11"/>
  <c r="M22" i="11"/>
  <c r="R22" i="11" s="1"/>
  <c r="G22" i="11"/>
  <c r="F22" i="11"/>
  <c r="E22" i="11"/>
  <c r="Q21" i="11"/>
  <c r="O21" i="11"/>
  <c r="M21" i="11"/>
  <c r="G21" i="11"/>
  <c r="F21" i="11"/>
  <c r="E21" i="11"/>
  <c r="Q20" i="11"/>
  <c r="O20" i="11"/>
  <c r="M20" i="11"/>
  <c r="R20" i="11" s="1"/>
  <c r="G20" i="11"/>
  <c r="F20" i="11"/>
  <c r="E20" i="11"/>
  <c r="Q19" i="11"/>
  <c r="O19" i="11"/>
  <c r="M19" i="11"/>
  <c r="G19" i="11"/>
  <c r="F19" i="11"/>
  <c r="E19" i="11"/>
  <c r="Q18" i="11"/>
  <c r="O18" i="11"/>
  <c r="M18" i="11"/>
  <c r="R18" i="11" s="1"/>
  <c r="G18" i="11"/>
  <c r="F18" i="11"/>
  <c r="E18" i="11"/>
  <c r="Q17" i="11"/>
  <c r="O17" i="11"/>
  <c r="M17" i="11"/>
  <c r="G17" i="11"/>
  <c r="F17" i="11"/>
  <c r="E17" i="11"/>
  <c r="Q16" i="11"/>
  <c r="O16" i="11"/>
  <c r="M16" i="11"/>
  <c r="R16" i="11" s="1"/>
  <c r="G16" i="11"/>
  <c r="F16" i="11"/>
  <c r="E16" i="11"/>
  <c r="Q15" i="11"/>
  <c r="O15" i="11"/>
  <c r="M15" i="11"/>
  <c r="G15" i="11"/>
  <c r="F15" i="11"/>
  <c r="E15" i="11"/>
  <c r="Q14" i="11"/>
  <c r="O14" i="11"/>
  <c r="M14" i="11"/>
  <c r="R14" i="11" s="1"/>
  <c r="G14" i="11"/>
  <c r="F14" i="11"/>
  <c r="E14" i="11"/>
  <c r="Q13" i="11"/>
  <c r="O13" i="11"/>
  <c r="M13" i="11"/>
  <c r="Q34" i="10"/>
  <c r="O34" i="10"/>
  <c r="M34" i="10"/>
  <c r="R34" i="10" s="1"/>
  <c r="G34" i="10"/>
  <c r="F34" i="10"/>
  <c r="E34" i="10"/>
  <c r="Q33" i="10"/>
  <c r="O33" i="10"/>
  <c r="M33" i="10"/>
  <c r="G33" i="10"/>
  <c r="F33" i="10"/>
  <c r="E33" i="10"/>
  <c r="Q32" i="10"/>
  <c r="O32" i="10"/>
  <c r="M32" i="10"/>
  <c r="R32" i="10" s="1"/>
  <c r="G32" i="10"/>
  <c r="F32" i="10"/>
  <c r="E32" i="10"/>
  <c r="Q31" i="10"/>
  <c r="O31" i="10"/>
  <c r="M31" i="10"/>
  <c r="G31" i="10"/>
  <c r="F31" i="10"/>
  <c r="E31" i="10"/>
  <c r="Q30" i="10"/>
  <c r="O30" i="10"/>
  <c r="M30" i="10"/>
  <c r="R30" i="10" s="1"/>
  <c r="G30" i="10"/>
  <c r="F30" i="10"/>
  <c r="E30" i="10"/>
  <c r="Q29" i="10"/>
  <c r="O29" i="10"/>
  <c r="M29" i="10"/>
  <c r="G29" i="10"/>
  <c r="F29" i="10"/>
  <c r="E29" i="10"/>
  <c r="Q28" i="10"/>
  <c r="O28" i="10"/>
  <c r="M28" i="10"/>
  <c r="R28" i="10" s="1"/>
  <c r="G28" i="10"/>
  <c r="F28" i="10"/>
  <c r="E28" i="10"/>
  <c r="Q27" i="10"/>
  <c r="O27" i="10"/>
  <c r="M27" i="10"/>
  <c r="G27" i="10"/>
  <c r="F27" i="10"/>
  <c r="E27" i="10"/>
  <c r="Q26" i="10"/>
  <c r="O26" i="10"/>
  <c r="M26" i="10"/>
  <c r="R26" i="10" s="1"/>
  <c r="G26" i="10"/>
  <c r="F26" i="10"/>
  <c r="E26" i="10"/>
  <c r="Q25" i="10"/>
  <c r="O25" i="10"/>
  <c r="M25" i="10"/>
  <c r="G25" i="10"/>
  <c r="F25" i="10"/>
  <c r="E25" i="10"/>
  <c r="Q24" i="10"/>
  <c r="O24" i="10"/>
  <c r="M24" i="10"/>
  <c r="R24" i="10" s="1"/>
  <c r="G24" i="10"/>
  <c r="F24" i="10"/>
  <c r="E24" i="10"/>
  <c r="Q23" i="10"/>
  <c r="O23" i="10"/>
  <c r="M23" i="10"/>
  <c r="G23" i="10"/>
  <c r="F23" i="10"/>
  <c r="E23" i="10"/>
  <c r="Q22" i="10"/>
  <c r="O22" i="10"/>
  <c r="M22" i="10"/>
  <c r="R22" i="10" s="1"/>
  <c r="G22" i="10"/>
  <c r="F22" i="10"/>
  <c r="E22" i="10"/>
  <c r="Q21" i="10"/>
  <c r="O21" i="10"/>
  <c r="M21" i="10"/>
  <c r="G21" i="10"/>
  <c r="F21" i="10"/>
  <c r="E21" i="10"/>
  <c r="Q20" i="10"/>
  <c r="O20" i="10"/>
  <c r="M20" i="10"/>
  <c r="R20" i="10" s="1"/>
  <c r="G20" i="10"/>
  <c r="F20" i="10"/>
  <c r="E20" i="10"/>
  <c r="Q19" i="10"/>
  <c r="O19" i="10"/>
  <c r="M19" i="10"/>
  <c r="G19" i="10"/>
  <c r="F19" i="10"/>
  <c r="E19" i="10"/>
  <c r="Q18" i="10"/>
  <c r="O18" i="10"/>
  <c r="M18" i="10"/>
  <c r="R18" i="10" s="1"/>
  <c r="G18" i="10"/>
  <c r="F18" i="10"/>
  <c r="E18" i="10"/>
  <c r="Q17" i="10"/>
  <c r="O17" i="10"/>
  <c r="M17" i="10"/>
  <c r="G17" i="10"/>
  <c r="F17" i="10"/>
  <c r="E17" i="10"/>
  <c r="Q16" i="10"/>
  <c r="O16" i="10"/>
  <c r="M16" i="10"/>
  <c r="R16" i="10" s="1"/>
  <c r="G16" i="10"/>
  <c r="F16" i="10"/>
  <c r="E16" i="10"/>
  <c r="Q15" i="10"/>
  <c r="O15" i="10"/>
  <c r="M15" i="10"/>
  <c r="G15" i="10"/>
  <c r="F15" i="10"/>
  <c r="E15" i="10"/>
  <c r="Q14" i="10"/>
  <c r="O14" i="10"/>
  <c r="M14" i="10"/>
  <c r="R14" i="10" s="1"/>
  <c r="G14" i="10"/>
  <c r="F14" i="10"/>
  <c r="E14" i="10"/>
  <c r="Q13" i="10"/>
  <c r="O13" i="10"/>
  <c r="M13" i="10"/>
  <c r="R15" i="10" l="1"/>
  <c r="R17" i="10"/>
  <c r="R19" i="10"/>
  <c r="R21" i="10"/>
  <c r="R23" i="10"/>
  <c r="R25" i="10"/>
  <c r="R27" i="10"/>
  <c r="R29" i="10"/>
  <c r="R31" i="10"/>
  <c r="R33" i="10"/>
  <c r="R13" i="10"/>
  <c r="R13" i="11"/>
  <c r="R15" i="11"/>
  <c r="R17" i="11"/>
  <c r="R19" i="11"/>
  <c r="R21" i="11"/>
  <c r="R23" i="11"/>
  <c r="R25" i="11"/>
  <c r="R27" i="11"/>
  <c r="R29" i="11"/>
  <c r="R31" i="11"/>
  <c r="R33" i="11"/>
  <c r="Q40" i="3"/>
  <c r="O40" i="3"/>
  <c r="M40" i="3"/>
  <c r="G40" i="3"/>
  <c r="F40" i="3"/>
  <c r="E40" i="3"/>
  <c r="Q39" i="3"/>
  <c r="O39" i="3"/>
  <c r="M39" i="3"/>
  <c r="G39" i="3"/>
  <c r="F39" i="3"/>
  <c r="E39" i="3"/>
  <c r="Q38" i="3"/>
  <c r="O38" i="3"/>
  <c r="M38" i="3"/>
  <c r="G38" i="3"/>
  <c r="F38" i="3"/>
  <c r="E38" i="3"/>
  <c r="Q37" i="3"/>
  <c r="O37" i="3"/>
  <c r="M37" i="3"/>
  <c r="G37" i="3"/>
  <c r="F37" i="3"/>
  <c r="E37" i="3"/>
  <c r="Q40" i="4"/>
  <c r="O40" i="4"/>
  <c r="M40" i="4"/>
  <c r="R40" i="4" s="1"/>
  <c r="G40" i="4"/>
  <c r="F40" i="4"/>
  <c r="E40" i="4"/>
  <c r="Q39" i="4"/>
  <c r="O39" i="4"/>
  <c r="M39" i="4"/>
  <c r="G39" i="4"/>
  <c r="F39" i="4"/>
  <c r="E39" i="4"/>
  <c r="Q38" i="4"/>
  <c r="O38" i="4"/>
  <c r="M38" i="4"/>
  <c r="G38" i="4"/>
  <c r="F38" i="4"/>
  <c r="E38" i="4"/>
  <c r="Q37" i="4"/>
  <c r="O37" i="4"/>
  <c r="M37" i="4"/>
  <c r="G37" i="4"/>
  <c r="F37" i="4"/>
  <c r="E37" i="4"/>
  <c r="Q40" i="1"/>
  <c r="O40" i="1"/>
  <c r="M40" i="1"/>
  <c r="R40" i="1" s="1"/>
  <c r="G40" i="1"/>
  <c r="F40" i="1"/>
  <c r="E40" i="1"/>
  <c r="Q39" i="1"/>
  <c r="O39" i="1"/>
  <c r="M39" i="1"/>
  <c r="G39" i="1"/>
  <c r="F39" i="1"/>
  <c r="E39" i="1"/>
  <c r="Q38" i="1"/>
  <c r="O38" i="1"/>
  <c r="M38" i="1"/>
  <c r="R38" i="1" s="1"/>
  <c r="G38" i="1"/>
  <c r="F38" i="1"/>
  <c r="E38" i="1"/>
  <c r="Q37" i="1"/>
  <c r="O37" i="1"/>
  <c r="M37" i="1"/>
  <c r="G37" i="1"/>
  <c r="F37" i="1"/>
  <c r="E37" i="1"/>
  <c r="Q40" i="2"/>
  <c r="O40" i="2"/>
  <c r="M40" i="2"/>
  <c r="R40" i="2" s="1"/>
  <c r="G40" i="2"/>
  <c r="F40" i="2"/>
  <c r="E40" i="2"/>
  <c r="Q39" i="2"/>
  <c r="O39" i="2"/>
  <c r="M39" i="2"/>
  <c r="G39" i="2"/>
  <c r="F39" i="2"/>
  <c r="E39" i="2"/>
  <c r="Q38" i="2"/>
  <c r="O38" i="2"/>
  <c r="M38" i="2"/>
  <c r="R38" i="2" s="1"/>
  <c r="G38" i="2"/>
  <c r="F38" i="2"/>
  <c r="E38" i="2"/>
  <c r="Q37" i="2"/>
  <c r="O37" i="2"/>
  <c r="M37" i="2"/>
  <c r="G37" i="2"/>
  <c r="F37" i="2"/>
  <c r="E37" i="2"/>
  <c r="E13" i="3"/>
  <c r="F13" i="3"/>
  <c r="G13" i="3"/>
  <c r="R37" i="2" l="1"/>
  <c r="R39" i="2"/>
  <c r="R37" i="1"/>
  <c r="R39" i="1"/>
  <c r="R37" i="4"/>
  <c r="R39" i="4"/>
  <c r="R37" i="3"/>
  <c r="R39" i="3"/>
  <c r="R38" i="3"/>
  <c r="R40" i="3"/>
  <c r="R38" i="4"/>
  <c r="J44" i="9"/>
  <c r="G44" i="9"/>
  <c r="F44" i="9"/>
  <c r="E44" i="9"/>
  <c r="J43" i="9"/>
  <c r="G43" i="9"/>
  <c r="F43" i="9"/>
  <c r="E43" i="9"/>
  <c r="J42" i="9"/>
  <c r="G42" i="9"/>
  <c r="F42" i="9"/>
  <c r="E42" i="9"/>
  <c r="J41" i="9"/>
  <c r="G41" i="9"/>
  <c r="F41" i="9"/>
  <c r="E41" i="9"/>
  <c r="J40" i="9"/>
  <c r="G40" i="9"/>
  <c r="F40" i="9"/>
  <c r="E40" i="9"/>
  <c r="J39" i="9"/>
  <c r="G39" i="9"/>
  <c r="F39" i="9"/>
  <c r="E39" i="9"/>
  <c r="J44" i="7"/>
  <c r="G44" i="7"/>
  <c r="F44" i="7"/>
  <c r="E44" i="7"/>
  <c r="J43" i="7"/>
  <c r="G43" i="7"/>
  <c r="F43" i="7"/>
  <c r="E43" i="7"/>
  <c r="J42" i="7"/>
  <c r="G42" i="7"/>
  <c r="F42" i="7"/>
  <c r="E42" i="7"/>
  <c r="J41" i="7"/>
  <c r="G41" i="7"/>
  <c r="F41" i="7"/>
  <c r="E41" i="7"/>
  <c r="J40" i="7"/>
  <c r="G40" i="7"/>
  <c r="F40" i="7"/>
  <c r="E40" i="7"/>
  <c r="J39" i="7"/>
  <c r="G39" i="7"/>
  <c r="F39" i="7"/>
  <c r="E39" i="7"/>
  <c r="J36" i="9"/>
  <c r="G36" i="9"/>
  <c r="F36" i="9"/>
  <c r="E36" i="9"/>
  <c r="J35" i="9"/>
  <c r="G35" i="9"/>
  <c r="F35" i="9"/>
  <c r="E35" i="9"/>
  <c r="J34" i="9"/>
  <c r="G34" i="9"/>
  <c r="F34" i="9"/>
  <c r="E34" i="9"/>
  <c r="J33" i="9"/>
  <c r="G33" i="9"/>
  <c r="F33" i="9"/>
  <c r="E33" i="9"/>
  <c r="J32" i="9"/>
  <c r="G32" i="9"/>
  <c r="F32" i="9"/>
  <c r="E32" i="9"/>
  <c r="J31" i="9"/>
  <c r="G31" i="9"/>
  <c r="F31" i="9"/>
  <c r="E31" i="9"/>
  <c r="J30" i="9"/>
  <c r="G30" i="9"/>
  <c r="F30" i="9"/>
  <c r="E30" i="9"/>
  <c r="J29" i="9"/>
  <c r="G29" i="9"/>
  <c r="F29" i="9"/>
  <c r="E29" i="9"/>
  <c r="J28" i="9"/>
  <c r="G28" i="9"/>
  <c r="F28" i="9"/>
  <c r="E28" i="9"/>
  <c r="J27" i="9"/>
  <c r="G27" i="9"/>
  <c r="F27" i="9"/>
  <c r="E27" i="9"/>
  <c r="J26" i="9"/>
  <c r="G26" i="9"/>
  <c r="F26" i="9"/>
  <c r="E26" i="9"/>
  <c r="J25" i="9"/>
  <c r="G25" i="9"/>
  <c r="F25" i="9"/>
  <c r="E25" i="9"/>
  <c r="J24" i="9"/>
  <c r="G24" i="9"/>
  <c r="F24" i="9"/>
  <c r="E24" i="9"/>
  <c r="J23" i="9"/>
  <c r="G23" i="9"/>
  <c r="F23" i="9"/>
  <c r="E23" i="9"/>
  <c r="J22" i="9"/>
  <c r="G22" i="9"/>
  <c r="F22" i="9"/>
  <c r="E22" i="9"/>
  <c r="J21" i="9"/>
  <c r="G21" i="9"/>
  <c r="F21" i="9"/>
  <c r="E21" i="9"/>
  <c r="J20" i="9"/>
  <c r="G20" i="9"/>
  <c r="F20" i="9"/>
  <c r="E20" i="9"/>
  <c r="J19" i="9"/>
  <c r="G19" i="9"/>
  <c r="F19" i="9"/>
  <c r="E19" i="9"/>
  <c r="J18" i="9"/>
  <c r="G18" i="9"/>
  <c r="F18" i="9"/>
  <c r="E18" i="9"/>
  <c r="J17" i="9"/>
  <c r="G17" i="9"/>
  <c r="F17" i="9"/>
  <c r="E17" i="9"/>
  <c r="J16" i="9"/>
  <c r="G16" i="9"/>
  <c r="F16" i="9"/>
  <c r="E16" i="9"/>
  <c r="J15" i="9"/>
  <c r="G15" i="9"/>
  <c r="F15" i="9"/>
  <c r="E15" i="9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15" i="7"/>
  <c r="G36" i="7"/>
  <c r="F36" i="7"/>
  <c r="E36" i="7"/>
  <c r="K36" i="7" s="1"/>
  <c r="G35" i="7"/>
  <c r="F35" i="7"/>
  <c r="E35" i="7"/>
  <c r="K35" i="7" s="1"/>
  <c r="G34" i="7"/>
  <c r="F34" i="7"/>
  <c r="E34" i="7"/>
  <c r="K34" i="7" s="1"/>
  <c r="G33" i="7"/>
  <c r="F33" i="7"/>
  <c r="E33" i="7"/>
  <c r="K33" i="7" s="1"/>
  <c r="G32" i="7"/>
  <c r="F32" i="7"/>
  <c r="E32" i="7"/>
  <c r="K32" i="7" s="1"/>
  <c r="G31" i="7"/>
  <c r="F31" i="7"/>
  <c r="E31" i="7"/>
  <c r="K31" i="7" s="1"/>
  <c r="G30" i="7"/>
  <c r="F30" i="7"/>
  <c r="E30" i="7"/>
  <c r="K30" i="7" s="1"/>
  <c r="G29" i="7"/>
  <c r="F29" i="7"/>
  <c r="E29" i="7"/>
  <c r="K29" i="7" s="1"/>
  <c r="G28" i="7"/>
  <c r="F28" i="7"/>
  <c r="E28" i="7"/>
  <c r="K28" i="7" s="1"/>
  <c r="G27" i="7"/>
  <c r="F27" i="7"/>
  <c r="E27" i="7"/>
  <c r="K27" i="7" s="1"/>
  <c r="G26" i="7"/>
  <c r="F26" i="7"/>
  <c r="E26" i="7"/>
  <c r="K26" i="7" s="1"/>
  <c r="G25" i="7"/>
  <c r="F25" i="7"/>
  <c r="E25" i="7"/>
  <c r="K25" i="7" s="1"/>
  <c r="G24" i="7"/>
  <c r="F24" i="7"/>
  <c r="E24" i="7"/>
  <c r="K24" i="7" s="1"/>
  <c r="G23" i="7"/>
  <c r="F23" i="7"/>
  <c r="E23" i="7"/>
  <c r="K23" i="7" s="1"/>
  <c r="G22" i="7"/>
  <c r="F22" i="7"/>
  <c r="E22" i="7"/>
  <c r="K22" i="7" s="1"/>
  <c r="G21" i="7"/>
  <c r="F21" i="7"/>
  <c r="E21" i="7"/>
  <c r="K21" i="7" s="1"/>
  <c r="G20" i="7"/>
  <c r="F20" i="7"/>
  <c r="E20" i="7"/>
  <c r="K20" i="7" s="1"/>
  <c r="G19" i="7"/>
  <c r="F19" i="7"/>
  <c r="E19" i="7"/>
  <c r="K19" i="7" s="1"/>
  <c r="G18" i="7"/>
  <c r="F18" i="7"/>
  <c r="E18" i="7"/>
  <c r="G17" i="7"/>
  <c r="F17" i="7"/>
  <c r="E17" i="7"/>
  <c r="K17" i="7" s="1"/>
  <c r="G16" i="7"/>
  <c r="F16" i="7"/>
  <c r="E16" i="7"/>
  <c r="K16" i="7" s="1"/>
  <c r="G15" i="7"/>
  <c r="M15" i="7" s="1"/>
  <c r="F15" i="7"/>
  <c r="E15" i="7"/>
  <c r="K17" i="9" l="1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9" i="7"/>
  <c r="K40" i="7"/>
  <c r="K41" i="7"/>
  <c r="K42" i="7"/>
  <c r="K43" i="7"/>
  <c r="K44" i="7"/>
  <c r="K39" i="9"/>
  <c r="K40" i="9"/>
  <c r="K41" i="9"/>
  <c r="K42" i="9"/>
  <c r="K43" i="9"/>
  <c r="L18" i="9"/>
  <c r="L22" i="9"/>
  <c r="L26" i="9"/>
  <c r="L30" i="9"/>
  <c r="L34" i="9"/>
  <c r="L39" i="7"/>
  <c r="L40" i="7"/>
  <c r="L43" i="7"/>
  <c r="L44" i="7"/>
  <c r="M15" i="9"/>
  <c r="M19" i="9"/>
  <c r="M23" i="9"/>
  <c r="M27" i="9"/>
  <c r="M31" i="9"/>
  <c r="M35" i="9"/>
  <c r="M41" i="7"/>
  <c r="M39" i="9"/>
  <c r="M43" i="9"/>
  <c r="L17" i="7"/>
  <c r="K15" i="7"/>
  <c r="M17" i="7"/>
  <c r="M21" i="7"/>
  <c r="M25" i="7"/>
  <c r="M29" i="7"/>
  <c r="K44" i="9"/>
  <c r="L15" i="7"/>
  <c r="L42" i="9"/>
  <c r="L35" i="7"/>
  <c r="L31" i="7"/>
  <c r="L27" i="7"/>
  <c r="M36" i="7"/>
  <c r="M32" i="7"/>
  <c r="M28" i="7"/>
  <c r="M24" i="7"/>
  <c r="M20" i="7"/>
  <c r="L23" i="7"/>
  <c r="L34" i="7"/>
  <c r="L30" i="7"/>
  <c r="L26" i="7"/>
  <c r="L22" i="7"/>
  <c r="K16" i="9"/>
  <c r="K15" i="9"/>
  <c r="L39" i="9"/>
  <c r="M40" i="9"/>
  <c r="M41" i="9"/>
  <c r="M42" i="9"/>
  <c r="L43" i="9"/>
  <c r="M44" i="9"/>
  <c r="L41" i="9"/>
  <c r="L40" i="9"/>
  <c r="L44" i="9"/>
  <c r="L15" i="9"/>
  <c r="M16" i="9"/>
  <c r="M17" i="9"/>
  <c r="M18" i="9"/>
  <c r="L19" i="9"/>
  <c r="M20" i="9"/>
  <c r="M21" i="9"/>
  <c r="M22" i="9"/>
  <c r="L23" i="9"/>
  <c r="M24" i="9"/>
  <c r="M25" i="9"/>
  <c r="M26" i="9"/>
  <c r="L27" i="9"/>
  <c r="M28" i="9"/>
  <c r="M29" i="9"/>
  <c r="M30" i="9"/>
  <c r="L31" i="9"/>
  <c r="M32" i="9"/>
  <c r="M33" i="9"/>
  <c r="M34" i="9"/>
  <c r="L35" i="9"/>
  <c r="M36" i="9"/>
  <c r="L32" i="7"/>
  <c r="L36" i="7"/>
  <c r="L16" i="7"/>
  <c r="L20" i="7"/>
  <c r="M16" i="7"/>
  <c r="L24" i="7"/>
  <c r="L33" i="7"/>
  <c r="L29" i="7"/>
  <c r="L25" i="7"/>
  <c r="L21" i="7"/>
  <c r="M33" i="7"/>
  <c r="L28" i="7"/>
  <c r="K18" i="7"/>
  <c r="L18" i="7"/>
  <c r="M34" i="7"/>
  <c r="M30" i="7"/>
  <c r="M26" i="7"/>
  <c r="M22" i="7"/>
  <c r="M18" i="7"/>
  <c r="M35" i="7"/>
  <c r="M31" i="7"/>
  <c r="M27" i="7"/>
  <c r="M23" i="7"/>
  <c r="M39" i="7"/>
  <c r="M40" i="7"/>
  <c r="L41" i="7"/>
  <c r="M42" i="7"/>
  <c r="M43" i="7"/>
  <c r="M44" i="7"/>
  <c r="L42" i="7"/>
  <c r="L17" i="9"/>
  <c r="L21" i="9"/>
  <c r="L25" i="9"/>
  <c r="L29" i="9"/>
  <c r="L33" i="9"/>
  <c r="L16" i="9"/>
  <c r="L20" i="9"/>
  <c r="L24" i="9"/>
  <c r="L28" i="9"/>
  <c r="L32" i="9"/>
  <c r="L36" i="9"/>
  <c r="L19" i="7"/>
  <c r="M19" i="7"/>
  <c r="G16" i="5"/>
  <c r="F16" i="5"/>
  <c r="E16" i="5"/>
  <c r="G15" i="5"/>
  <c r="F15" i="5"/>
  <c r="E15" i="5"/>
  <c r="G14" i="5"/>
  <c r="F14" i="5"/>
  <c r="E14" i="5"/>
  <c r="G13" i="5"/>
  <c r="F13" i="5"/>
  <c r="E13" i="5"/>
  <c r="G12" i="5"/>
  <c r="F12" i="5"/>
  <c r="E12" i="5"/>
  <c r="G11" i="5"/>
  <c r="F11" i="5"/>
  <c r="E11" i="5"/>
  <c r="G10" i="5"/>
  <c r="F10" i="5"/>
  <c r="E10" i="5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M21" i="2"/>
  <c r="O21" i="2"/>
  <c r="Q21" i="2"/>
  <c r="M22" i="2"/>
  <c r="R22" i="2" s="1"/>
  <c r="O22" i="2"/>
  <c r="Q22" i="2"/>
  <c r="M23" i="2"/>
  <c r="O23" i="2"/>
  <c r="Q23" i="2"/>
  <c r="M24" i="2"/>
  <c r="O24" i="2"/>
  <c r="Q24" i="2"/>
  <c r="M25" i="2"/>
  <c r="O25" i="2"/>
  <c r="Q25" i="2"/>
  <c r="M26" i="2"/>
  <c r="R26" i="2" s="1"/>
  <c r="O26" i="2"/>
  <c r="Q26" i="2"/>
  <c r="M27" i="2"/>
  <c r="O27" i="2"/>
  <c r="Q27" i="2"/>
  <c r="M28" i="2"/>
  <c r="O28" i="2"/>
  <c r="Q28" i="2"/>
  <c r="M29" i="2"/>
  <c r="O29" i="2"/>
  <c r="Q29" i="2"/>
  <c r="M30" i="2"/>
  <c r="R30" i="2" s="1"/>
  <c r="O30" i="2"/>
  <c r="Q30" i="2"/>
  <c r="M31" i="2"/>
  <c r="O31" i="2"/>
  <c r="Q31" i="2"/>
  <c r="M32" i="2"/>
  <c r="O32" i="2"/>
  <c r="Q32" i="2"/>
  <c r="M33" i="2"/>
  <c r="O33" i="2"/>
  <c r="Q33" i="2"/>
  <c r="M34" i="2"/>
  <c r="R34" i="2" s="1"/>
  <c r="O34" i="2"/>
  <c r="Q34" i="2"/>
  <c r="M21" i="1"/>
  <c r="O21" i="1"/>
  <c r="Q21" i="1"/>
  <c r="M22" i="1"/>
  <c r="O22" i="1"/>
  <c r="Q22" i="1"/>
  <c r="M23" i="1"/>
  <c r="O23" i="1"/>
  <c r="Q23" i="1"/>
  <c r="M24" i="1"/>
  <c r="R24" i="1" s="1"/>
  <c r="O24" i="1"/>
  <c r="Q24" i="1"/>
  <c r="M25" i="1"/>
  <c r="O25" i="1"/>
  <c r="Q25" i="1"/>
  <c r="M26" i="1"/>
  <c r="O26" i="1"/>
  <c r="Q26" i="1"/>
  <c r="M27" i="1"/>
  <c r="O27" i="1"/>
  <c r="Q27" i="1"/>
  <c r="M28" i="1"/>
  <c r="R28" i="1" s="1"/>
  <c r="O28" i="1"/>
  <c r="Q28" i="1"/>
  <c r="M29" i="1"/>
  <c r="O29" i="1"/>
  <c r="Q29" i="1"/>
  <c r="M30" i="1"/>
  <c r="O30" i="1"/>
  <c r="Q30" i="1"/>
  <c r="M31" i="1"/>
  <c r="R31" i="1" s="1"/>
  <c r="O31" i="1"/>
  <c r="Q31" i="1"/>
  <c r="M32" i="1"/>
  <c r="R32" i="1" s="1"/>
  <c r="O32" i="1"/>
  <c r="Q32" i="1"/>
  <c r="M33" i="1"/>
  <c r="O33" i="1"/>
  <c r="Q33" i="1"/>
  <c r="M34" i="1"/>
  <c r="O34" i="1"/>
  <c r="Q34" i="1"/>
  <c r="Q34" i="4"/>
  <c r="O34" i="4"/>
  <c r="M34" i="4"/>
  <c r="G34" i="4"/>
  <c r="F34" i="4"/>
  <c r="E34" i="4"/>
  <c r="Q33" i="4"/>
  <c r="O33" i="4"/>
  <c r="M33" i="4"/>
  <c r="G33" i="4"/>
  <c r="F33" i="4"/>
  <c r="E33" i="4"/>
  <c r="Q32" i="4"/>
  <c r="O32" i="4"/>
  <c r="M32" i="4"/>
  <c r="G32" i="4"/>
  <c r="F32" i="4"/>
  <c r="E32" i="4"/>
  <c r="Q31" i="4"/>
  <c r="O31" i="4"/>
  <c r="M31" i="4"/>
  <c r="G31" i="4"/>
  <c r="F31" i="4"/>
  <c r="E31" i="4"/>
  <c r="Q30" i="4"/>
  <c r="O30" i="4"/>
  <c r="M30" i="4"/>
  <c r="G30" i="4"/>
  <c r="F30" i="4"/>
  <c r="E30" i="4"/>
  <c r="Q29" i="4"/>
  <c r="O29" i="4"/>
  <c r="M29" i="4"/>
  <c r="G29" i="4"/>
  <c r="F29" i="4"/>
  <c r="E29" i="4"/>
  <c r="Q28" i="4"/>
  <c r="O28" i="4"/>
  <c r="M28" i="4"/>
  <c r="G28" i="4"/>
  <c r="F28" i="4"/>
  <c r="E28" i="4"/>
  <c r="Q27" i="4"/>
  <c r="O27" i="4"/>
  <c r="M27" i="4"/>
  <c r="G27" i="4"/>
  <c r="F27" i="4"/>
  <c r="E27" i="4"/>
  <c r="Q26" i="4"/>
  <c r="O26" i="4"/>
  <c r="M26" i="4"/>
  <c r="G26" i="4"/>
  <c r="F26" i="4"/>
  <c r="E26" i="4"/>
  <c r="Q25" i="4"/>
  <c r="O25" i="4"/>
  <c r="M25" i="4"/>
  <c r="G25" i="4"/>
  <c r="F25" i="4"/>
  <c r="E25" i="4"/>
  <c r="Q24" i="4"/>
  <c r="O24" i="4"/>
  <c r="M24" i="4"/>
  <c r="G24" i="4"/>
  <c r="F24" i="4"/>
  <c r="E24" i="4"/>
  <c r="Q23" i="4"/>
  <c r="O23" i="4"/>
  <c r="M23" i="4"/>
  <c r="G23" i="4"/>
  <c r="F23" i="4"/>
  <c r="E23" i="4"/>
  <c r="Q22" i="4"/>
  <c r="O22" i="4"/>
  <c r="M22" i="4"/>
  <c r="G22" i="4"/>
  <c r="F22" i="4"/>
  <c r="E22" i="4"/>
  <c r="Q21" i="4"/>
  <c r="O21" i="4"/>
  <c r="M21" i="4"/>
  <c r="G21" i="4"/>
  <c r="F21" i="4"/>
  <c r="E21" i="4"/>
  <c r="Q20" i="4"/>
  <c r="O20" i="4"/>
  <c r="M20" i="4"/>
  <c r="G20" i="4"/>
  <c r="F20" i="4"/>
  <c r="E20" i="4"/>
  <c r="Q19" i="4"/>
  <c r="O19" i="4"/>
  <c r="M19" i="4"/>
  <c r="G19" i="4"/>
  <c r="F19" i="4"/>
  <c r="E19" i="4"/>
  <c r="Q18" i="4"/>
  <c r="O18" i="4"/>
  <c r="M18" i="4"/>
  <c r="G18" i="4"/>
  <c r="F18" i="4"/>
  <c r="E18" i="4"/>
  <c r="Q17" i="4"/>
  <c r="O17" i="4"/>
  <c r="M17" i="4"/>
  <c r="G17" i="4"/>
  <c r="F17" i="4"/>
  <c r="E17" i="4"/>
  <c r="Q16" i="4"/>
  <c r="O16" i="4"/>
  <c r="M16" i="4"/>
  <c r="G16" i="4"/>
  <c r="F16" i="4"/>
  <c r="E16" i="4"/>
  <c r="Q15" i="4"/>
  <c r="O15" i="4"/>
  <c r="M15" i="4"/>
  <c r="G15" i="4"/>
  <c r="F15" i="4"/>
  <c r="E15" i="4"/>
  <c r="Q14" i="4"/>
  <c r="O14" i="4"/>
  <c r="M14" i="4"/>
  <c r="G14" i="4"/>
  <c r="F14" i="4"/>
  <c r="E14" i="4"/>
  <c r="Q13" i="4"/>
  <c r="O13" i="4"/>
  <c r="M13" i="4"/>
  <c r="G13" i="4"/>
  <c r="F13" i="4"/>
  <c r="E13" i="4"/>
  <c r="M20" i="3"/>
  <c r="R20" i="3" s="1"/>
  <c r="O20" i="3"/>
  <c r="Q20" i="3"/>
  <c r="M21" i="3"/>
  <c r="R21" i="3" s="1"/>
  <c r="O21" i="3"/>
  <c r="Q21" i="3"/>
  <c r="M22" i="3"/>
  <c r="O22" i="3"/>
  <c r="Q22" i="3"/>
  <c r="M23" i="3"/>
  <c r="O23" i="3"/>
  <c r="Q23" i="3"/>
  <c r="M24" i="3"/>
  <c r="O24" i="3"/>
  <c r="Q24" i="3"/>
  <c r="M25" i="3"/>
  <c r="R25" i="3" s="1"/>
  <c r="O25" i="3"/>
  <c r="Q25" i="3"/>
  <c r="M26" i="3"/>
  <c r="O26" i="3"/>
  <c r="Q26" i="3"/>
  <c r="M27" i="3"/>
  <c r="O27" i="3"/>
  <c r="Q27" i="3"/>
  <c r="M28" i="3"/>
  <c r="O28" i="3"/>
  <c r="Q28" i="3"/>
  <c r="M29" i="3"/>
  <c r="R29" i="3" s="1"/>
  <c r="O29" i="3"/>
  <c r="Q29" i="3"/>
  <c r="M30" i="3"/>
  <c r="O30" i="3"/>
  <c r="Q30" i="3"/>
  <c r="M31" i="3"/>
  <c r="O31" i="3"/>
  <c r="Q31" i="3"/>
  <c r="M32" i="3"/>
  <c r="R32" i="3" s="1"/>
  <c r="O32" i="3"/>
  <c r="Q32" i="3"/>
  <c r="M33" i="3"/>
  <c r="R33" i="3" s="1"/>
  <c r="O33" i="3"/>
  <c r="Q33" i="3"/>
  <c r="M34" i="3"/>
  <c r="O34" i="3"/>
  <c r="Q34" i="3"/>
  <c r="E26" i="3"/>
  <c r="E27" i="3"/>
  <c r="E28" i="3"/>
  <c r="E29" i="3"/>
  <c r="E30" i="3"/>
  <c r="E31" i="3"/>
  <c r="E32" i="3"/>
  <c r="E33" i="3"/>
  <c r="E34" i="3"/>
  <c r="F26" i="3"/>
  <c r="F27" i="3"/>
  <c r="F28" i="3"/>
  <c r="F29" i="3"/>
  <c r="F30" i="3"/>
  <c r="F31" i="3"/>
  <c r="F32" i="3"/>
  <c r="F33" i="3"/>
  <c r="F34" i="3"/>
  <c r="G26" i="3"/>
  <c r="G27" i="3"/>
  <c r="G28" i="3"/>
  <c r="G29" i="3"/>
  <c r="G30" i="3"/>
  <c r="G31" i="3"/>
  <c r="G32" i="3"/>
  <c r="G33" i="3"/>
  <c r="G34" i="3"/>
  <c r="G14" i="3"/>
  <c r="G15" i="3"/>
  <c r="G16" i="3"/>
  <c r="G17" i="3"/>
  <c r="G18" i="3"/>
  <c r="G19" i="3"/>
  <c r="G20" i="3"/>
  <c r="G21" i="3"/>
  <c r="G22" i="3"/>
  <c r="G23" i="3"/>
  <c r="G24" i="3"/>
  <c r="G25" i="3"/>
  <c r="F14" i="3"/>
  <c r="F15" i="3"/>
  <c r="F16" i="3"/>
  <c r="F17" i="3"/>
  <c r="F18" i="3"/>
  <c r="F19" i="3"/>
  <c r="F20" i="3"/>
  <c r="F21" i="3"/>
  <c r="F22" i="3"/>
  <c r="F23" i="3"/>
  <c r="F24" i="3"/>
  <c r="F25" i="3"/>
  <c r="E14" i="3"/>
  <c r="E15" i="3"/>
  <c r="E16" i="3"/>
  <c r="E17" i="3"/>
  <c r="E18" i="3"/>
  <c r="E19" i="3"/>
  <c r="E20" i="3"/>
  <c r="E21" i="3"/>
  <c r="E22" i="3"/>
  <c r="E23" i="3"/>
  <c r="E24" i="3"/>
  <c r="E25" i="3"/>
  <c r="R34" i="3" l="1"/>
  <c r="R30" i="3"/>
  <c r="R26" i="3"/>
  <c r="R22" i="3"/>
  <c r="R33" i="1"/>
  <c r="R29" i="1"/>
  <c r="R25" i="1"/>
  <c r="R21" i="1"/>
  <c r="R31" i="2"/>
  <c r="R27" i="2"/>
  <c r="R23" i="2"/>
  <c r="R31" i="3"/>
  <c r="R27" i="3"/>
  <c r="R23" i="3"/>
  <c r="R34" i="1"/>
  <c r="R30" i="1"/>
  <c r="R26" i="1"/>
  <c r="R22" i="1"/>
  <c r="R32" i="2"/>
  <c r="R28" i="2"/>
  <c r="R24" i="2"/>
  <c r="R28" i="3"/>
  <c r="R24" i="3"/>
  <c r="R13" i="4"/>
  <c r="R15" i="4"/>
  <c r="R17" i="4"/>
  <c r="R19" i="4"/>
  <c r="R21" i="4"/>
  <c r="R23" i="4"/>
  <c r="R25" i="4"/>
  <c r="R27" i="4"/>
  <c r="R29" i="4"/>
  <c r="R31" i="4"/>
  <c r="R33" i="4"/>
  <c r="R27" i="1"/>
  <c r="R23" i="1"/>
  <c r="R33" i="2"/>
  <c r="R29" i="2"/>
  <c r="R25" i="2"/>
  <c r="R21" i="2"/>
  <c r="R14" i="4"/>
  <c r="R16" i="4"/>
  <c r="R18" i="4"/>
  <c r="R20" i="4"/>
  <c r="R22" i="4"/>
  <c r="R24" i="4"/>
  <c r="R26" i="4"/>
  <c r="R28" i="4"/>
  <c r="R30" i="4"/>
  <c r="R32" i="4"/>
  <c r="R34" i="4"/>
  <c r="Q16" i="5"/>
  <c r="O16" i="5"/>
  <c r="M16" i="5"/>
  <c r="Q15" i="5"/>
  <c r="O15" i="5"/>
  <c r="M15" i="5"/>
  <c r="Q14" i="5"/>
  <c r="O14" i="5"/>
  <c r="M14" i="5"/>
  <c r="R14" i="5" s="1"/>
  <c r="Q13" i="5"/>
  <c r="O13" i="5"/>
  <c r="M13" i="5"/>
  <c r="R13" i="5" s="1"/>
  <c r="Q12" i="5"/>
  <c r="O12" i="5"/>
  <c r="M12" i="5"/>
  <c r="Q11" i="5"/>
  <c r="O11" i="5"/>
  <c r="M11" i="5"/>
  <c r="Q10" i="5"/>
  <c r="O10" i="5"/>
  <c r="M10" i="5"/>
  <c r="R10" i="5" s="1"/>
  <c r="Q9" i="5"/>
  <c r="O9" i="5"/>
  <c r="M9" i="5"/>
  <c r="R9" i="5" s="1"/>
  <c r="Q19" i="3"/>
  <c r="O19" i="3"/>
  <c r="M19" i="3"/>
  <c r="Q18" i="3"/>
  <c r="O18" i="3"/>
  <c r="M18" i="3"/>
  <c r="Q17" i="3"/>
  <c r="O17" i="3"/>
  <c r="M17" i="3"/>
  <c r="R17" i="3" s="1"/>
  <c r="Q16" i="3"/>
  <c r="O16" i="3"/>
  <c r="M16" i="3"/>
  <c r="R16" i="3" s="1"/>
  <c r="Q15" i="3"/>
  <c r="O15" i="3"/>
  <c r="M15" i="3"/>
  <c r="Q14" i="3"/>
  <c r="O14" i="3"/>
  <c r="M14" i="3"/>
  <c r="Q13" i="3"/>
  <c r="O13" i="3"/>
  <c r="M13" i="3"/>
  <c r="R13" i="3" s="1"/>
  <c r="Q20" i="1"/>
  <c r="O20" i="1"/>
  <c r="M20" i="1"/>
  <c r="R20" i="1" s="1"/>
  <c r="Q19" i="1"/>
  <c r="O19" i="1"/>
  <c r="M19" i="1"/>
  <c r="Q18" i="1"/>
  <c r="O18" i="1"/>
  <c r="M18" i="1"/>
  <c r="Q17" i="1"/>
  <c r="O17" i="1"/>
  <c r="M17" i="1"/>
  <c r="R17" i="1" s="1"/>
  <c r="Q16" i="1"/>
  <c r="O16" i="1"/>
  <c r="M16" i="1"/>
  <c r="R16" i="1" s="1"/>
  <c r="Q15" i="1"/>
  <c r="O15" i="1"/>
  <c r="M15" i="1"/>
  <c r="Q14" i="1"/>
  <c r="O14" i="1"/>
  <c r="M14" i="1"/>
  <c r="Q13" i="1"/>
  <c r="O13" i="1"/>
  <c r="M13" i="1"/>
  <c r="R13" i="1" s="1"/>
  <c r="Q14" i="2"/>
  <c r="Q15" i="2"/>
  <c r="Q16" i="2"/>
  <c r="Q17" i="2"/>
  <c r="Q18" i="2"/>
  <c r="Q19" i="2"/>
  <c r="Q20" i="2"/>
  <c r="Q13" i="2"/>
  <c r="O14" i="2"/>
  <c r="O15" i="2"/>
  <c r="O16" i="2"/>
  <c r="O17" i="2"/>
  <c r="O18" i="2"/>
  <c r="O19" i="2"/>
  <c r="O20" i="2"/>
  <c r="O13" i="2"/>
  <c r="M16" i="2"/>
  <c r="R16" i="2" s="1"/>
  <c r="M17" i="2"/>
  <c r="M18" i="2"/>
  <c r="R18" i="2" s="1"/>
  <c r="M19" i="2"/>
  <c r="R19" i="2" s="1"/>
  <c r="M20" i="2"/>
  <c r="R20" i="2" s="1"/>
  <c r="M13" i="2"/>
  <c r="M14" i="2"/>
  <c r="R14" i="2" s="1"/>
  <c r="M15" i="2"/>
  <c r="R15" i="2" s="1"/>
  <c r="R17" i="2" l="1"/>
  <c r="R15" i="1"/>
  <c r="R19" i="1"/>
  <c r="R15" i="3"/>
  <c r="R19" i="3"/>
  <c r="R12" i="5"/>
  <c r="R16" i="5"/>
  <c r="R14" i="1"/>
  <c r="R18" i="1"/>
  <c r="R14" i="3"/>
  <c r="R18" i="3"/>
  <c r="R11" i="5"/>
  <c r="R15" i="5"/>
  <c r="R13" i="2"/>
</calcChain>
</file>

<file path=xl/sharedStrings.xml><?xml version="1.0" encoding="utf-8"?>
<sst xmlns="http://schemas.openxmlformats.org/spreadsheetml/2006/main" count="407" uniqueCount="154">
  <si>
    <t>PLANIRANI RADNI I KONTAKT SATI PREMA NASTAVNOM PROGRAMU</t>
  </si>
  <si>
    <t>Predavanja</t>
  </si>
  <si>
    <t>Seminari</t>
  </si>
  <si>
    <t>Vježbe</t>
  </si>
  <si>
    <t>KONTAKT SATI</t>
  </si>
  <si>
    <t xml:space="preserve">Red. br. </t>
  </si>
  <si>
    <t>Prezime</t>
  </si>
  <si>
    <t>Ime</t>
  </si>
  <si>
    <t>Zvanje</t>
  </si>
  <si>
    <t>Naziv nastavnog predmeta</t>
  </si>
  <si>
    <t>Status predmeta obvezni/ izborni</t>
  </si>
  <si>
    <t>Semestar</t>
  </si>
  <si>
    <t>REALIZIRANI RADNI I KONTAKT SATI PREMA NASTAVNOM PROGRAMU</t>
  </si>
  <si>
    <t xml:space="preserve">PODACI O VANJSKOM SURADNIKU I ANGAŽMANU SUKLADNO SKLOPLJENOM UGOVORU O DJELU </t>
  </si>
  <si>
    <t>PLANIRANI/REALIZIRANI RADNI I KONTAKT SATI PREMA NASTAVNOM PROGRAMU</t>
  </si>
  <si>
    <t>PRIMJER POPUNE PODATAKA TABLICA PLANA I REALIZACIJE</t>
  </si>
  <si>
    <t>Napomene:</t>
  </si>
  <si>
    <t xml:space="preserve">(1) Obavezan unos podataka </t>
  </si>
  <si>
    <t>xx</t>
  </si>
  <si>
    <t>asistent</t>
  </si>
  <si>
    <t>SVEUKUPNO RADNIH SATI U SEMESTRU</t>
  </si>
  <si>
    <t>SVEUČILIŠTE U ZADRU</t>
  </si>
  <si>
    <t>Pročelnik odjela:</t>
  </si>
  <si>
    <t>Pročelnik Odjela:</t>
  </si>
  <si>
    <t xml:space="preserve">PLANIRANI ANGAŽMAN DJELATNIKA </t>
  </si>
  <si>
    <t>PLANIRANI ANGAŽMAN DJELATNIKA</t>
  </si>
  <si>
    <t>PODACI O ANGAŽMANU DJELATNIKA</t>
  </si>
  <si>
    <t>RADNO OPTEREĆENJE NASTAVNOG RADA</t>
  </si>
  <si>
    <t>ZVANJE ILI POLOŽAJ</t>
  </si>
  <si>
    <t>PROPISANO RADNO OPTEREĆENJE</t>
  </si>
  <si>
    <t>pročelnik</t>
  </si>
  <si>
    <t>zamj. proč.</t>
  </si>
  <si>
    <t>r. prof. II.</t>
  </si>
  <si>
    <t>r. prof. I.</t>
  </si>
  <si>
    <t>izv. prof.</t>
  </si>
  <si>
    <t>docent</t>
  </si>
  <si>
    <t>v. lektor</t>
  </si>
  <si>
    <t>lektor</t>
  </si>
  <si>
    <t>v. predavač</t>
  </si>
  <si>
    <t>predavač</t>
  </si>
  <si>
    <t>poslijedok.</t>
  </si>
  <si>
    <t>Propisano radno opterećenje</t>
  </si>
  <si>
    <t>minimalno</t>
  </si>
  <si>
    <t>optimalno</t>
  </si>
  <si>
    <t>maksimalno</t>
  </si>
  <si>
    <t>rektor</t>
  </si>
  <si>
    <t>prorektor</t>
  </si>
  <si>
    <t>LJ.S.</t>
  </si>
  <si>
    <t>Z.S.</t>
  </si>
  <si>
    <t>UK.</t>
  </si>
  <si>
    <t>PODACI O NASTAVNIKU I SURADNIKU</t>
  </si>
  <si>
    <t>PODACI O RADNIM SATIMA NASTAVNIKA I SURADNIKA</t>
  </si>
  <si>
    <t>Plan rada</t>
  </si>
  <si>
    <t>Rad preko optimalnog opterećenja</t>
  </si>
  <si>
    <t>Rad preko maksimalnog opterećenja</t>
  </si>
  <si>
    <t>Rad ispod minimalnog opterećenja</t>
  </si>
  <si>
    <t>ispod optimalnog opterećenja</t>
  </si>
  <si>
    <t>iznad optimalnog opterećenja</t>
  </si>
  <si>
    <t>ispod minimalnog opterećenja</t>
  </si>
  <si>
    <t>iznad maksimalnog opterećenja</t>
  </si>
  <si>
    <t>Realizirani radni sati</t>
  </si>
  <si>
    <t>SURADNJA S DRUGIM ODJELIMA SVEUČILIŠTA</t>
  </si>
  <si>
    <t>Legenda: Z. S. = zimski semestar, UK= ukupno, LJ.S.= ljetni semestar</t>
  </si>
  <si>
    <t>* Nastavnik ovoga odjela koji radi i na drugome odjelu. U ovoj tablici iskazan je rad na ovome odjelu. Rad nastavnika na drugome odjelu iskazat će drugi odjel.</t>
  </si>
  <si>
    <t>** Nastavnik drugoga odjela koji radi i na ovome odjelu. U ovoj tablici iskazan je rad na ovome odjelu. Rad nastavnika na matičnom odjelu iskazat će matični odjel nastavnika.</t>
  </si>
  <si>
    <t xml:space="preserve">Kod izrade TAB REALIZACIJE (po semestrima) preporuča se kopiranje podataka iz TAB PLANOVA (po semestrima) (kolone 2-8) </t>
  </si>
  <si>
    <t>Odjel za nastavničke studije u Gospiću</t>
  </si>
  <si>
    <t>Teološko-katehetski odjel</t>
  </si>
  <si>
    <t>Centar za strane jezike</t>
  </si>
  <si>
    <t>Centar za jadransku onomastiku i etnolingvistiku</t>
  </si>
  <si>
    <t>Centar za tjelovježbu i studentski sport</t>
  </si>
  <si>
    <t>Studij Informacijske tehnologije</t>
  </si>
  <si>
    <t>Odjeli/Centri/Studijski program</t>
  </si>
  <si>
    <t>Odjel za anglistiku</t>
  </si>
  <si>
    <t>Odjel za arheologiju</t>
  </si>
  <si>
    <t>Odjel za ekonomiju</t>
  </si>
  <si>
    <t>Odjel za ekologiju, agronomiju i akvakulturu</t>
  </si>
  <si>
    <t>Odjel za etnologiju i antropologiju</t>
  </si>
  <si>
    <t>Odjel za filozofiju</t>
  </si>
  <si>
    <t>Odjel za francuske i frankofonske studije</t>
  </si>
  <si>
    <t>Odjel za geografiju</t>
  </si>
  <si>
    <t>Odjel za germanistiku</t>
  </si>
  <si>
    <t>Odjel za hispanistiku i iberske studije</t>
  </si>
  <si>
    <t>Odjel za informacijske znanosti</t>
  </si>
  <si>
    <t>Odjel za izobrazbu učitelja i odgojitelja</t>
  </si>
  <si>
    <t>Odjel za klasičnu filologiju</t>
  </si>
  <si>
    <t>Odjel za kroatistiku</t>
  </si>
  <si>
    <t xml:space="preserve">Odjel za lingvistiku </t>
  </si>
  <si>
    <t>Odjel za pedagogiju</t>
  </si>
  <si>
    <t>Odjel za povijest</t>
  </si>
  <si>
    <t>Odjel za povijest umjetnosti</t>
  </si>
  <si>
    <t>Odjel za psihologiju</t>
  </si>
  <si>
    <t>Odjel za rusistiku</t>
  </si>
  <si>
    <t>Odjel za sociologiju</t>
  </si>
  <si>
    <t>Odjel za talijanistiku</t>
  </si>
  <si>
    <t>Odjel za turizam i komunikacijske znanosti</t>
  </si>
  <si>
    <t>Odjel za zdravstvene studije</t>
  </si>
  <si>
    <t>Pomorski odjel</t>
  </si>
  <si>
    <t>Odjel/Centar/Studijski program</t>
  </si>
  <si>
    <t>(Naziv odjela, centra ili studijskog programa)</t>
  </si>
  <si>
    <t>Status predmeta</t>
  </si>
  <si>
    <t>Obvezni</t>
  </si>
  <si>
    <t>Izborni</t>
  </si>
  <si>
    <t>O</t>
  </si>
  <si>
    <t>I</t>
  </si>
  <si>
    <t>Semestri</t>
  </si>
  <si>
    <t>1 INT</t>
  </si>
  <si>
    <t>2 INT</t>
  </si>
  <si>
    <t>3 INT</t>
  </si>
  <si>
    <t>4 INT</t>
  </si>
  <si>
    <t>5 INT</t>
  </si>
  <si>
    <t>6 INT</t>
  </si>
  <si>
    <t>7 INT</t>
  </si>
  <si>
    <t>8 INT</t>
  </si>
  <si>
    <t>9 INT</t>
  </si>
  <si>
    <t>10 INT</t>
  </si>
  <si>
    <t>PREDIPLOMSKI</t>
  </si>
  <si>
    <t>DIPLOMSKI</t>
  </si>
  <si>
    <t>INTEGRIRANI</t>
  </si>
  <si>
    <t>1 PD</t>
  </si>
  <si>
    <t>2 PD</t>
  </si>
  <si>
    <t>3 PD</t>
  </si>
  <si>
    <t>4 PD</t>
  </si>
  <si>
    <t>5 PD</t>
  </si>
  <si>
    <t>6 PD</t>
  </si>
  <si>
    <t>1 DS</t>
  </si>
  <si>
    <t>2 DS</t>
  </si>
  <si>
    <t>3 DS</t>
  </si>
  <si>
    <t>4 DS</t>
  </si>
  <si>
    <t>broj uz oznaku razine studija</t>
  </si>
  <si>
    <t>Klasa:</t>
  </si>
  <si>
    <t>Urbroj:</t>
  </si>
  <si>
    <t>(Datum)</t>
  </si>
  <si>
    <t>*Nastavnik drugoga odjela koji radi i na ovome odjelu. U ovoj tablici iskazan je rad na ovome odjelu. Rad nastavnika na matičnom odjelu iskazat će matični odjel nastavnika.</t>
  </si>
  <si>
    <t xml:space="preserve">PLANIRANI ANGAŽMAN SURADNIKA </t>
  </si>
  <si>
    <t>Kolone  E-G u TAB planova i realizacija (po semestrima i izvedbi) se ne printaju već ostaju skriveni.</t>
  </si>
  <si>
    <t>Centar Stjepan Matičević</t>
  </si>
  <si>
    <t>RADNI SATI (5,4)</t>
  </si>
  <si>
    <t>RADNI SATI (4)</t>
  </si>
  <si>
    <t>RADNI SATI (2,7)</t>
  </si>
  <si>
    <t>Evidencijske TAB predviđene su za evidenciju svih relevantnih informacija o radu djelatnika u nastavi i služe u svrhu: izvješćivanja, izrade financijskih planova/realizacije  i sl. (PLAN_ZS, PLAN_LJS, REAL_ZS, REAL_LJS, REAL_ukupno)</t>
  </si>
  <si>
    <r>
      <t xml:space="preserve">skraćena oznaka             </t>
    </r>
    <r>
      <rPr>
        <b/>
        <sz val="10"/>
        <color theme="4" tint="-0.499984740745262"/>
        <rFont val="Merriweather"/>
      </rPr>
      <t xml:space="preserve"> O</t>
    </r>
    <r>
      <rPr>
        <sz val="10"/>
        <color theme="4" tint="-0.499984740745262"/>
        <rFont val="Merriweather"/>
      </rPr>
      <t xml:space="preserve"> ili</t>
    </r>
    <r>
      <rPr>
        <b/>
        <sz val="10"/>
        <color theme="4" tint="-0.499984740745262"/>
        <rFont val="Merriweather"/>
      </rPr>
      <t xml:space="preserve"> I</t>
    </r>
  </si>
  <si>
    <r>
      <t xml:space="preserve">Kolone obojene sivom bojom pokrivene su formulom (E-G, M, O, Q, R) te ih nije uputno brisati ili prepravljati </t>
    </r>
    <r>
      <rPr>
        <b/>
        <sz val="10"/>
        <color rgb="FFFF0000"/>
        <rFont val="Merriweather"/>
      </rPr>
      <t>!!</t>
    </r>
  </si>
  <si>
    <t xml:space="preserve">IZVJEŠĆE O REALIZIRANOJ NASTAVI U AKSD. GOD. 2021./2022. - ZIMSKI SEMESTAR </t>
  </si>
  <si>
    <t xml:space="preserve">IZVJEŠĆE O REALIZIRANOJ NASTAVI U AKAD. GOD. 2021./2022. - LJETNI SEMESTAR </t>
  </si>
  <si>
    <t xml:space="preserve">PODACI O REALIZIRANOJ NASTAVI U AKAD. GOD. 2021./2022. </t>
  </si>
  <si>
    <t>Poveznica za dostavu nastavnih opterećenja</t>
  </si>
  <si>
    <r>
      <t xml:space="preserve">Sve tablice Planova i realizacije* učitavaju se u </t>
    </r>
    <r>
      <rPr>
        <i/>
        <sz val="10"/>
        <color theme="4" tint="-0.499984740745262"/>
        <rFont val="Merriweather"/>
      </rPr>
      <t>Excel</t>
    </r>
    <r>
      <rPr>
        <sz val="10"/>
        <color theme="4" tint="-0.499984740745262"/>
        <rFont val="Merriweather"/>
      </rPr>
      <t xml:space="preserve"> i pdf (s potpisom i pečatom) formatu na sljedećoj poveznici: </t>
    </r>
  </si>
  <si>
    <t>* Tablice realizacije se učitavaju nakon svakog semestra.</t>
  </si>
  <si>
    <t>PLAN POVJERAVANJA IZVEDBE NASTAVE NASTAVNICIMA I SURADNICIMA S DRUGIH ODJELA SVEUČILIŠTA U ZADRU  U AKAD. GOD. 2022./2023.</t>
  </si>
  <si>
    <t xml:space="preserve">PLAN RADA NASTAVNIKA I SURADNIKA SVEUČILIŠTA U ZADRU  U AKAD. GOD. 2022./2023. - ZIMSKI SEMESTAR </t>
  </si>
  <si>
    <t xml:space="preserve">PLAN RADA NASTAVNIKA I SURADNIKA SVEUČILIŠTA U ZADRU  U AKAD. GOD. 2022./2023. - LJETNI SEMESTAR </t>
  </si>
  <si>
    <t>PLANIRANI BROJ SATI RADA NASTAVNIKA I SURADNIKA SVEUČILIŠTA U ZADRU  U AKAD. GOD. 2022./2023.</t>
  </si>
  <si>
    <t>PLAN POVJERAVANJA IZVEDBE NASTAVE SURADNICIMA SVEUČILIŠTA U ZADRU  U AKAD. GOD. 2022./2023.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</si>
</sst>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4" tint="-0.499984740745262"/>
      <name val="Merriweather"/>
    </font>
    <font>
      <b/>
      <sz val="10"/>
      <color rgb="FF002060"/>
      <name val="Merriweather"/>
    </font>
    <font>
      <sz val="10"/>
      <color theme="1"/>
      <name val="Merriweather"/>
    </font>
    <font>
      <sz val="10"/>
      <color theme="4" tint="-0.499984740745262"/>
      <name val="Merriweather"/>
    </font>
    <font>
      <b/>
      <sz val="10"/>
      <color theme="0"/>
      <name val="Merriweather"/>
    </font>
    <font>
      <b/>
      <sz val="10"/>
      <color rgb="FFFFFF00"/>
      <name val="Merriweather"/>
    </font>
    <font>
      <b/>
      <sz val="10"/>
      <color rgb="FF3F3F3F"/>
      <name val="Merriweather"/>
    </font>
    <font>
      <b/>
      <i/>
      <sz val="10"/>
      <color theme="0"/>
      <name val="Merriweather"/>
    </font>
    <font>
      <b/>
      <sz val="11.5"/>
      <color theme="4" tint="-0.499984740745262"/>
      <name val="Merriweather"/>
    </font>
    <font>
      <i/>
      <sz val="10"/>
      <name val="Merriweather"/>
    </font>
    <font>
      <sz val="10"/>
      <color rgb="FFFF0000"/>
      <name val="Merriweather"/>
    </font>
    <font>
      <b/>
      <sz val="10"/>
      <color rgb="FFFF0000"/>
      <name val="Merriweather"/>
    </font>
    <font>
      <b/>
      <sz val="10"/>
      <name val="Merriweather"/>
    </font>
    <font>
      <sz val="10"/>
      <color rgb="FF9C6500"/>
      <name val="Merriweather"/>
    </font>
    <font>
      <sz val="10"/>
      <color rgb="FF9C0006"/>
      <name val="Merriweather"/>
    </font>
    <font>
      <sz val="10"/>
      <color theme="3" tint="-0.249977111117893"/>
      <name val="Merriweather"/>
    </font>
    <font>
      <i/>
      <sz val="10"/>
      <color theme="4" tint="-0.499984740745262"/>
      <name val="Merriweather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0" tint="-0.499984740745262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rgb="FF3F3F3F"/>
      </left>
      <right style="medium">
        <color theme="0" tint="-0.499984740745262"/>
      </right>
      <top style="thin">
        <color theme="0"/>
      </top>
      <bottom style="thin">
        <color rgb="FF3F3F3F"/>
      </bottom>
      <diagonal/>
    </border>
    <border>
      <left style="thin">
        <color rgb="FF3F3F3F"/>
      </left>
      <right style="medium">
        <color theme="0" tint="-0.499984740745262"/>
      </right>
      <top/>
      <bottom style="thin">
        <color rgb="FF3F3F3F"/>
      </bottom>
      <diagonal/>
    </border>
    <border>
      <left style="thin">
        <color auto="1"/>
      </left>
      <right style="medium">
        <color theme="0" tint="-0.499984740745262"/>
      </right>
      <top style="thin">
        <color theme="0"/>
      </top>
      <bottom style="thin">
        <color rgb="FF3F3F3F"/>
      </bottom>
      <diagonal/>
    </border>
    <border>
      <left style="thin">
        <color auto="1"/>
      </left>
      <right style="medium">
        <color theme="0" tint="-0.499984740745262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theme="0" tint="-0.499984740745262"/>
      </right>
      <top/>
      <bottom style="thin">
        <color rgb="FF3F3F3F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medium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0" tint="-0.499984740745262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rgb="FF3F3F3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4" fillId="8" borderId="0" applyNumberFormat="0" applyBorder="0" applyAlignment="0" applyProtection="0"/>
    <xf numFmtId="0" fontId="5" fillId="9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0" fillId="0" borderId="43" xfId="0" applyBorder="1"/>
    <xf numFmtId="0" fontId="0" fillId="0" borderId="9" xfId="0" applyBorder="1"/>
    <xf numFmtId="0" fontId="0" fillId="0" borderId="16" xfId="0" applyBorder="1"/>
    <xf numFmtId="0" fontId="0" fillId="0" borderId="11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textRotation="90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12" borderId="12" xfId="1" applyFont="1" applyFill="1" applyBorder="1" applyAlignment="1">
      <alignment horizontal="center" vertical="center" wrapText="1"/>
    </xf>
    <xf numFmtId="0" fontId="11" fillId="12" borderId="2" xfId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2" fontId="10" fillId="7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right" vertical="center"/>
    </xf>
    <xf numFmtId="0" fontId="10" fillId="2" borderId="49" xfId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10" fillId="2" borderId="49" xfId="1" applyFont="1" applyBorder="1" applyAlignment="1">
      <alignment horizontal="right" vertical="center" wrapText="1"/>
    </xf>
    <xf numFmtId="0" fontId="10" fillId="0" borderId="46" xfId="0" applyFont="1" applyBorder="1"/>
    <xf numFmtId="0" fontId="10" fillId="2" borderId="50" xfId="1" applyFont="1" applyBorder="1"/>
    <xf numFmtId="0" fontId="13" fillId="2" borderId="53" xfId="1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vertical="center"/>
    </xf>
    <xf numFmtId="0" fontId="10" fillId="2" borderId="1" xfId="1" applyFont="1" applyBorder="1" applyAlignment="1">
      <alignment horizontal="right" vertical="center"/>
    </xf>
    <xf numFmtId="0" fontId="10" fillId="2" borderId="4" xfId="1" applyFont="1" applyBorder="1" applyAlignment="1">
      <alignment horizontal="right" vertical="center" wrapText="1"/>
    </xf>
    <xf numFmtId="0" fontId="13" fillId="2" borderId="51" xfId="1" applyFont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left" vertical="center"/>
    </xf>
    <xf numFmtId="0" fontId="10" fillId="2" borderId="47" xfId="1" applyFont="1" applyBorder="1" applyAlignment="1">
      <alignment horizontal="right" vertical="center"/>
    </xf>
    <xf numFmtId="0" fontId="10" fillId="2" borderId="48" xfId="1" applyFont="1" applyBorder="1" applyAlignment="1">
      <alignment horizontal="right" vertical="center" wrapText="1"/>
    </xf>
    <xf numFmtId="0" fontId="13" fillId="2" borderId="52" xfId="1" applyFont="1" applyBorder="1" applyAlignment="1">
      <alignment horizontal="center" vertical="center" wrapText="1"/>
    </xf>
    <xf numFmtId="0" fontId="9" fillId="12" borderId="11" xfId="0" applyFont="1" applyFill="1" applyBorder="1"/>
    <xf numFmtId="0" fontId="14" fillId="12" borderId="11" xfId="0" applyFont="1" applyFill="1" applyBorder="1"/>
    <xf numFmtId="0" fontId="9" fillId="12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2" fontId="10" fillId="7" borderId="5" xfId="0" applyNumberFormat="1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2" borderId="5" xfId="1" applyFont="1" applyBorder="1" applyAlignment="1">
      <alignment horizontal="right" vertical="center"/>
    </xf>
    <xf numFmtId="0" fontId="10" fillId="2" borderId="5" xfId="1" applyFont="1" applyBorder="1" applyAlignment="1">
      <alignment horizontal="right" vertical="center" wrapText="1"/>
    </xf>
    <xf numFmtId="0" fontId="10" fillId="2" borderId="21" xfId="1" applyFont="1" applyBorder="1"/>
    <xf numFmtId="0" fontId="10" fillId="3" borderId="54" xfId="0" applyFont="1" applyFill="1" applyBorder="1" applyAlignment="1">
      <alignment horizontal="right" vertical="center"/>
    </xf>
    <xf numFmtId="0" fontId="10" fillId="2" borderId="4" xfId="1" applyFont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10" fillId="0" borderId="55" xfId="0" applyFont="1" applyBorder="1"/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/>
    </xf>
    <xf numFmtId="2" fontId="10" fillId="7" borderId="7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right" vertical="center"/>
    </xf>
    <xf numFmtId="0" fontId="10" fillId="2" borderId="23" xfId="1" applyFont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2" borderId="44" xfId="1" applyFont="1" applyBorder="1" applyAlignment="1">
      <alignment horizontal="right" vertical="center" wrapText="1"/>
    </xf>
    <xf numFmtId="0" fontId="10" fillId="0" borderId="57" xfId="0" applyFont="1" applyBorder="1"/>
    <xf numFmtId="0" fontId="10" fillId="2" borderId="0" xfId="1" applyFont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0" xfId="1" applyFont="1" applyFill="1" applyBorder="1"/>
    <xf numFmtId="0" fontId="13" fillId="0" borderId="0" xfId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Border="1"/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0" fontId="10" fillId="2" borderId="49" xfId="1" applyFont="1" applyBorder="1" applyAlignment="1">
      <alignment horizontal="center" vertical="center" wrapText="1"/>
    </xf>
    <xf numFmtId="0" fontId="10" fillId="2" borderId="58" xfId="1" applyFont="1" applyBorder="1"/>
    <xf numFmtId="0" fontId="10" fillId="2" borderId="4" xfId="1" applyFont="1" applyBorder="1" applyAlignment="1">
      <alignment horizontal="center" vertical="center" wrapText="1"/>
    </xf>
    <xf numFmtId="0" fontId="10" fillId="2" borderId="48" xfId="1" applyFont="1" applyBorder="1" applyAlignment="1">
      <alignment horizontal="center" vertical="center" wrapText="1"/>
    </xf>
    <xf numFmtId="0" fontId="10" fillId="2" borderId="11" xfId="1" applyFont="1" applyBorder="1"/>
    <xf numFmtId="0" fontId="10" fillId="3" borderId="6" xfId="0" applyFont="1" applyFill="1" applyBorder="1" applyAlignment="1">
      <alignment vertical="center"/>
    </xf>
    <xf numFmtId="0" fontId="10" fillId="2" borderId="44" xfId="1" applyFont="1" applyBorder="1" applyAlignment="1">
      <alignment horizontal="center" vertical="center" wrapText="1"/>
    </xf>
    <xf numFmtId="0" fontId="10" fillId="2" borderId="5" xfId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Border="1"/>
    <xf numFmtId="0" fontId="16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1" fillId="12" borderId="24" xfId="0" applyFont="1" applyFill="1" applyBorder="1" applyAlignment="1">
      <alignment vertical="center" wrapText="1"/>
    </xf>
    <xf numFmtId="0" fontId="11" fillId="12" borderId="30" xfId="0" applyFont="1" applyFill="1" applyBorder="1" applyAlignment="1">
      <alignment vertical="center" wrapText="1"/>
    </xf>
    <xf numFmtId="0" fontId="11" fillId="12" borderId="27" xfId="0" applyFont="1" applyFill="1" applyBorder="1" applyAlignment="1">
      <alignment vertical="center" wrapText="1"/>
    </xf>
    <xf numFmtId="0" fontId="9" fillId="0" borderId="30" xfId="0" applyFont="1" applyBorder="1"/>
    <xf numFmtId="2" fontId="10" fillId="7" borderId="16" xfId="0" applyNumberFormat="1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2" borderId="35" xfId="1" applyFont="1" applyBorder="1" applyAlignment="1">
      <alignment horizontal="center"/>
    </xf>
    <xf numFmtId="2" fontId="10" fillId="2" borderId="22" xfId="1" applyNumberFormat="1" applyFont="1" applyBorder="1" applyAlignment="1">
      <alignment horizontal="center"/>
    </xf>
    <xf numFmtId="2" fontId="10" fillId="7" borderId="5" xfId="0" applyNumberFormat="1" applyFont="1" applyFill="1" applyBorder="1" applyAlignment="1">
      <alignment horizontal="center"/>
    </xf>
    <xf numFmtId="0" fontId="20" fillId="9" borderId="5" xfId="3" applyFont="1" applyBorder="1"/>
    <xf numFmtId="0" fontId="10" fillId="3" borderId="33" xfId="0" applyFont="1" applyFill="1" applyBorder="1" applyAlignment="1">
      <alignment horizontal="center" vertical="center"/>
    </xf>
    <xf numFmtId="0" fontId="10" fillId="2" borderId="36" xfId="1" applyFont="1" applyBorder="1" applyAlignment="1">
      <alignment horizontal="center"/>
    </xf>
    <xf numFmtId="0" fontId="10" fillId="10" borderId="5" xfId="0" applyFont="1" applyFill="1" applyBorder="1"/>
    <xf numFmtId="0" fontId="10" fillId="11" borderId="5" xfId="0" applyFont="1" applyFill="1" applyBorder="1"/>
    <xf numFmtId="0" fontId="21" fillId="8" borderId="5" xfId="2" applyFont="1" applyBorder="1"/>
    <xf numFmtId="0" fontId="10" fillId="3" borderId="41" xfId="0" applyFont="1" applyFill="1" applyBorder="1" applyAlignment="1">
      <alignment horizontal="center" vertical="center"/>
    </xf>
    <xf numFmtId="0" fontId="10" fillId="2" borderId="42" xfId="1" applyFont="1" applyBorder="1" applyAlignment="1">
      <alignment horizontal="center"/>
    </xf>
    <xf numFmtId="2" fontId="10" fillId="2" borderId="33" xfId="1" applyNumberFormat="1" applyFont="1" applyBorder="1" applyAlignment="1">
      <alignment horizontal="center"/>
    </xf>
    <xf numFmtId="2" fontId="10" fillId="7" borderId="3" xfId="0" applyNumberFormat="1" applyFont="1" applyFill="1" applyBorder="1" applyAlignment="1">
      <alignment horizontal="center"/>
    </xf>
    <xf numFmtId="0" fontId="10" fillId="0" borderId="11" xfId="0" applyFont="1" applyBorder="1"/>
    <xf numFmtId="0" fontId="10" fillId="3" borderId="3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/>
    </xf>
    <xf numFmtId="2" fontId="10" fillId="7" borderId="40" xfId="0" applyNumberFormat="1" applyFont="1" applyFill="1" applyBorder="1" applyAlignment="1">
      <alignment horizontal="center" vertical="center"/>
    </xf>
    <xf numFmtId="0" fontId="10" fillId="2" borderId="37" xfId="1" applyFont="1" applyBorder="1" applyAlignment="1">
      <alignment horizontal="center"/>
    </xf>
    <xf numFmtId="0" fontId="10" fillId="2" borderId="38" xfId="1" applyFont="1" applyBorder="1" applyAlignment="1">
      <alignment horizontal="center"/>
    </xf>
    <xf numFmtId="0" fontId="10" fillId="2" borderId="39" xfId="1" applyFont="1" applyBorder="1" applyAlignment="1">
      <alignment horizontal="center"/>
    </xf>
    <xf numFmtId="2" fontId="10" fillId="7" borderId="20" xfId="0" applyNumberFormat="1" applyFont="1" applyFill="1" applyBorder="1" applyAlignment="1">
      <alignment horizontal="center" vertical="center"/>
    </xf>
    <xf numFmtId="0" fontId="18" fillId="0" borderId="0" xfId="0" applyFont="1"/>
    <xf numFmtId="0" fontId="7" fillId="5" borderId="3" xfId="0" applyFont="1" applyFill="1" applyBorder="1" applyAlignment="1">
      <alignment vertical="center"/>
    </xf>
    <xf numFmtId="0" fontId="10" fillId="5" borderId="3" xfId="0" applyFont="1" applyFill="1" applyBorder="1" applyAlignment="1">
      <alignment horizontal="right" vertical="center"/>
    </xf>
    <xf numFmtId="0" fontId="10" fillId="2" borderId="1" xfId="1" applyFont="1" applyAlignment="1">
      <alignment horizontal="right" vertical="center"/>
    </xf>
    <xf numFmtId="0" fontId="10" fillId="5" borderId="3" xfId="0" applyFont="1" applyFill="1" applyBorder="1"/>
    <xf numFmtId="0" fontId="10" fillId="2" borderId="4" xfId="1" applyFont="1" applyBorder="1"/>
    <xf numFmtId="0" fontId="13" fillId="2" borderId="1" xfId="1" applyFont="1" applyAlignment="1">
      <alignment horizontal="center" vertical="center" wrapText="1"/>
    </xf>
    <xf numFmtId="0" fontId="10" fillId="0" borderId="5" xfId="0" applyFont="1" applyBorder="1"/>
    <xf numFmtId="0" fontId="13" fillId="7" borderId="0" xfId="1" applyFont="1" applyFill="1" applyBorder="1"/>
    <xf numFmtId="0" fontId="10" fillId="7" borderId="0" xfId="0" applyFont="1" applyFill="1" applyBorder="1"/>
    <xf numFmtId="0" fontId="10" fillId="7" borderId="0" xfId="0" applyFont="1" applyFill="1"/>
    <xf numFmtId="0" fontId="13" fillId="0" borderId="0" xfId="1" applyFont="1" applyFill="1" applyBorder="1"/>
    <xf numFmtId="0" fontId="7" fillId="5" borderId="0" xfId="0" applyFont="1" applyFill="1"/>
    <xf numFmtId="0" fontId="10" fillId="5" borderId="0" xfId="0" applyFont="1" applyFill="1"/>
    <xf numFmtId="0" fontId="17" fillId="0" borderId="0" xfId="0" applyFont="1"/>
    <xf numFmtId="0" fontId="7" fillId="0" borderId="0" xfId="0" applyFont="1" applyAlignment="1">
      <alignment horizontal="left"/>
    </xf>
    <xf numFmtId="0" fontId="15" fillId="0" borderId="0" xfId="0" applyFont="1" applyBorder="1" applyAlignment="1">
      <alignment horizontal="center"/>
    </xf>
    <xf numFmtId="0" fontId="11" fillId="12" borderId="24" xfId="0" applyFont="1" applyFill="1" applyBorder="1" applyAlignment="1">
      <alignment horizontal="center" vertical="center" wrapText="1"/>
    </xf>
    <xf numFmtId="0" fontId="11" fillId="12" borderId="25" xfId="0" applyFont="1" applyFill="1" applyBorder="1" applyAlignment="1">
      <alignment horizontal="center" vertical="center" wrapText="1"/>
    </xf>
    <xf numFmtId="0" fontId="11" fillId="12" borderId="26" xfId="0" applyFont="1" applyFill="1" applyBorder="1" applyAlignment="1">
      <alignment horizontal="center" vertical="center" wrapText="1"/>
    </xf>
    <xf numFmtId="0" fontId="11" fillId="12" borderId="30" xfId="0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horizontal="center" vertical="center" wrapText="1"/>
    </xf>
    <xf numFmtId="0" fontId="11" fillId="12" borderId="31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11" fillId="12" borderId="18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center" vertical="center" wrapText="1"/>
    </xf>
    <xf numFmtId="0" fontId="11" fillId="12" borderId="28" xfId="0" applyFont="1" applyFill="1" applyBorder="1" applyAlignment="1">
      <alignment horizontal="center" vertical="center" wrapText="1"/>
    </xf>
    <xf numFmtId="0" fontId="11" fillId="12" borderId="27" xfId="0" applyFont="1" applyFill="1" applyBorder="1" applyAlignment="1">
      <alignment horizontal="center" vertical="center" wrapText="1"/>
    </xf>
    <xf numFmtId="0" fontId="11" fillId="12" borderId="29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24" fillId="0" borderId="0" xfId="4" applyAlignment="1">
      <alignment vertical="center"/>
    </xf>
  </cellXfs>
  <cellStyles count="5">
    <cellStyle name="Bad" xfId="2" builtinId="27"/>
    <cellStyle name="Hyperlink" xfId="4" builtinId="8"/>
    <cellStyle name="Neutral" xfId="3" builtinId="28"/>
    <cellStyle name="Normal" xfId="0" builtinId="0"/>
    <cellStyle name="Output" xfId="1" builtinId="21"/>
  </cellStyles>
  <dxfs count="27"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forms.office.com/r/gr4rdWieW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R49"/>
  <sheetViews>
    <sheetView showGridLines="0" topLeftCell="A22" zoomScaleNormal="100" zoomScaleSheetLayoutView="100" workbookViewId="0">
      <selection activeCell="H15" sqref="H15"/>
    </sheetView>
  </sheetViews>
  <sheetFormatPr defaultColWidth="8.85546875" defaultRowHeight="15" x14ac:dyDescent="0.3"/>
  <cols>
    <col min="1" max="1" width="5.42578125" style="20" customWidth="1"/>
    <col min="2" max="2" width="16.42578125" style="20" customWidth="1"/>
    <col min="3" max="3" width="16" style="20" customWidth="1"/>
    <col min="4" max="4" width="12.7109375" style="20" customWidth="1"/>
    <col min="5" max="7" width="11.85546875" style="20" hidden="1" customWidth="1"/>
    <col min="8" max="8" width="43.85546875" style="20" customWidth="1"/>
    <col min="9" max="9" width="30" style="20" customWidth="1"/>
    <col min="10" max="10" width="10.7109375" style="20" customWidth="1"/>
    <col min="11" max="11" width="6.85546875" style="20" customWidth="1"/>
    <col min="12" max="12" width="12" style="20" customWidth="1"/>
    <col min="13" max="13" width="9.5703125" style="20" hidden="1" customWidth="1"/>
    <col min="14" max="14" width="10.42578125" style="20" customWidth="1"/>
    <col min="15" max="15" width="9" style="20" hidden="1" customWidth="1"/>
    <col min="16" max="16" width="10.42578125" style="20" customWidth="1"/>
    <col min="17" max="17" width="10.42578125" style="20" hidden="1" customWidth="1"/>
    <col min="18" max="18" width="16" style="21" customWidth="1"/>
    <col min="19" max="16384" width="8.85546875" style="20"/>
  </cols>
  <sheetData>
    <row r="1" spans="1:18" s="17" customFormat="1" ht="24" customHeight="1" x14ac:dyDescent="0.3">
      <c r="A1" s="156" t="s">
        <v>21</v>
      </c>
      <c r="B1" s="156"/>
      <c r="C1" s="156"/>
      <c r="R1" s="18"/>
    </row>
    <row r="2" spans="1:18" s="17" customFormat="1" x14ac:dyDescent="0.3">
      <c r="A2" s="156" t="s">
        <v>99</v>
      </c>
      <c r="B2" s="156"/>
      <c r="C2" s="156"/>
      <c r="D2" s="156"/>
      <c r="R2" s="18"/>
    </row>
    <row r="3" spans="1:18" x14ac:dyDescent="0.3">
      <c r="A3" s="19"/>
    </row>
    <row r="4" spans="1:18" x14ac:dyDescent="0.3">
      <c r="A4" s="17" t="s">
        <v>130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x14ac:dyDescent="0.3">
      <c r="A5" s="17" t="s">
        <v>131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6" spans="1:18" x14ac:dyDescent="0.3">
      <c r="A6" s="17" t="s">
        <v>132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</row>
    <row r="7" spans="1:18" s="17" customFormat="1" ht="16.5" x14ac:dyDescent="0.3">
      <c r="A7" s="157" t="s">
        <v>150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18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s="25" customFormat="1" ht="41.25" customHeight="1" x14ac:dyDescent="0.25">
      <c r="A9" s="158" t="s">
        <v>25</v>
      </c>
      <c r="B9" s="159"/>
      <c r="C9" s="159"/>
      <c r="D9" s="159"/>
      <c r="E9" s="159"/>
      <c r="F9" s="159"/>
      <c r="G9" s="159"/>
      <c r="H9" s="159"/>
      <c r="I9" s="159"/>
      <c r="J9" s="159"/>
      <c r="K9" s="160"/>
      <c r="L9" s="164" t="s">
        <v>0</v>
      </c>
      <c r="M9" s="164"/>
      <c r="N9" s="164"/>
      <c r="O9" s="164"/>
      <c r="P9" s="164"/>
      <c r="Q9" s="164"/>
      <c r="R9" s="164"/>
    </row>
    <row r="10" spans="1:18" s="25" customFormat="1" ht="31.5" customHeight="1" x14ac:dyDescent="0.25">
      <c r="A10" s="161"/>
      <c r="B10" s="162"/>
      <c r="C10" s="162"/>
      <c r="D10" s="162"/>
      <c r="E10" s="162"/>
      <c r="F10" s="162"/>
      <c r="G10" s="162"/>
      <c r="H10" s="162"/>
      <c r="I10" s="162"/>
      <c r="J10" s="162"/>
      <c r="K10" s="163"/>
      <c r="L10" s="165" t="s">
        <v>1</v>
      </c>
      <c r="M10" s="165"/>
      <c r="N10" s="165" t="s">
        <v>2</v>
      </c>
      <c r="O10" s="165"/>
      <c r="P10" s="165" t="s">
        <v>3</v>
      </c>
      <c r="Q10" s="165"/>
      <c r="R10" s="166" t="s">
        <v>20</v>
      </c>
    </row>
    <row r="11" spans="1:18" ht="72" customHeight="1" x14ac:dyDescent="0.3">
      <c r="A11" s="26" t="s">
        <v>5</v>
      </c>
      <c r="B11" s="26" t="s">
        <v>6</v>
      </c>
      <c r="C11" s="26" t="s">
        <v>7</v>
      </c>
      <c r="D11" s="26" t="s">
        <v>8</v>
      </c>
      <c r="E11" s="168" t="s">
        <v>41</v>
      </c>
      <c r="F11" s="169"/>
      <c r="G11" s="170"/>
      <c r="H11" s="26" t="s">
        <v>98</v>
      </c>
      <c r="I11" s="26" t="s">
        <v>9</v>
      </c>
      <c r="J11" s="26" t="s">
        <v>10</v>
      </c>
      <c r="K11" s="27" t="s">
        <v>11</v>
      </c>
      <c r="L11" s="26" t="s">
        <v>4</v>
      </c>
      <c r="M11" s="26" t="s">
        <v>137</v>
      </c>
      <c r="N11" s="26" t="s">
        <v>4</v>
      </c>
      <c r="O11" s="26" t="s">
        <v>138</v>
      </c>
      <c r="P11" s="26" t="s">
        <v>4</v>
      </c>
      <c r="Q11" s="26" t="s">
        <v>139</v>
      </c>
      <c r="R11" s="167"/>
    </row>
    <row r="12" spans="1:18" ht="22.9" customHeight="1" x14ac:dyDescent="0.3">
      <c r="A12" s="26">
        <v>1</v>
      </c>
      <c r="B12" s="26">
        <v>2</v>
      </c>
      <c r="C12" s="26">
        <v>3</v>
      </c>
      <c r="D12" s="26">
        <v>4</v>
      </c>
      <c r="E12" s="26" t="s">
        <v>42</v>
      </c>
      <c r="F12" s="26" t="s">
        <v>43</v>
      </c>
      <c r="G12" s="26" t="s">
        <v>44</v>
      </c>
      <c r="H12" s="26">
        <v>5</v>
      </c>
      <c r="I12" s="26">
        <v>6</v>
      </c>
      <c r="J12" s="26">
        <v>7</v>
      </c>
      <c r="K12" s="26">
        <v>8</v>
      </c>
      <c r="L12" s="28">
        <v>9</v>
      </c>
      <c r="M12" s="29"/>
      <c r="N12" s="28">
        <v>10</v>
      </c>
      <c r="O12" s="29"/>
      <c r="P12" s="28">
        <v>11</v>
      </c>
      <c r="Q12" s="30"/>
      <c r="R12" s="28">
        <v>12</v>
      </c>
    </row>
    <row r="13" spans="1:18" s="22" customFormat="1" x14ac:dyDescent="0.3">
      <c r="A13" s="31">
        <v>1</v>
      </c>
      <c r="B13" s="32"/>
      <c r="C13" s="32"/>
      <c r="D13" s="33"/>
      <c r="E13" s="34"/>
      <c r="F13" s="34"/>
      <c r="G13" s="34"/>
      <c r="H13" s="33"/>
      <c r="I13" s="35"/>
      <c r="J13" s="31"/>
      <c r="K13" s="36"/>
      <c r="L13" s="37"/>
      <c r="M13" s="38">
        <f t="shared" ref="M13:M34" si="0">L13*5.4</f>
        <v>0</v>
      </c>
      <c r="N13" s="39"/>
      <c r="O13" s="40">
        <f t="shared" ref="O13:O34" si="1">N13*4</f>
        <v>0</v>
      </c>
      <c r="P13" s="41"/>
      <c r="Q13" s="42">
        <f t="shared" ref="Q13:Q34" si="2">P13*2.7</f>
        <v>0</v>
      </c>
      <c r="R13" s="43">
        <f>SUM(M13+O13+Q13)</f>
        <v>0</v>
      </c>
    </row>
    <row r="14" spans="1:18" s="22" customFormat="1" x14ac:dyDescent="0.3">
      <c r="A14" s="44">
        <v>2</v>
      </c>
      <c r="B14" s="45"/>
      <c r="C14" s="45"/>
      <c r="D14" s="33"/>
      <c r="E14" s="34"/>
      <c r="F14" s="34"/>
      <c r="G14" s="34"/>
      <c r="H14" s="33"/>
      <c r="I14" s="46"/>
      <c r="J14" s="31"/>
      <c r="K14" s="36"/>
      <c r="L14" s="37"/>
      <c r="M14" s="47">
        <f t="shared" si="0"/>
        <v>0</v>
      </c>
      <c r="N14" s="39"/>
      <c r="O14" s="48">
        <f t="shared" si="1"/>
        <v>0</v>
      </c>
      <c r="P14" s="41"/>
      <c r="Q14" s="42">
        <f t="shared" si="2"/>
        <v>0</v>
      </c>
      <c r="R14" s="49">
        <f t="shared" ref="R14:R34" si="3">SUM(M14+O14+Q14)</f>
        <v>0</v>
      </c>
    </row>
    <row r="15" spans="1:18" s="22" customFormat="1" x14ac:dyDescent="0.3">
      <c r="A15" s="44">
        <v>3</v>
      </c>
      <c r="B15" s="45"/>
      <c r="C15" s="45"/>
      <c r="D15" s="33"/>
      <c r="E15" s="34"/>
      <c r="F15" s="34"/>
      <c r="G15" s="34"/>
      <c r="H15" s="33"/>
      <c r="I15" s="46"/>
      <c r="J15" s="31"/>
      <c r="K15" s="36"/>
      <c r="L15" s="37"/>
      <c r="M15" s="47">
        <f t="shared" si="0"/>
        <v>0</v>
      </c>
      <c r="N15" s="39"/>
      <c r="O15" s="48">
        <f t="shared" si="1"/>
        <v>0</v>
      </c>
      <c r="P15" s="41"/>
      <c r="Q15" s="42">
        <f t="shared" si="2"/>
        <v>0</v>
      </c>
      <c r="R15" s="49">
        <f t="shared" si="3"/>
        <v>0</v>
      </c>
    </row>
    <row r="16" spans="1:18" s="22" customFormat="1" x14ac:dyDescent="0.3">
      <c r="A16" s="44">
        <v>4</v>
      </c>
      <c r="B16" s="45"/>
      <c r="C16" s="45"/>
      <c r="D16" s="33"/>
      <c r="E16" s="34"/>
      <c r="F16" s="34"/>
      <c r="G16" s="34"/>
      <c r="H16" s="33"/>
      <c r="I16" s="50"/>
      <c r="J16" s="31"/>
      <c r="K16" s="36"/>
      <c r="L16" s="37"/>
      <c r="M16" s="47">
        <f t="shared" si="0"/>
        <v>0</v>
      </c>
      <c r="N16" s="39"/>
      <c r="O16" s="48">
        <f t="shared" si="1"/>
        <v>0</v>
      </c>
      <c r="P16" s="41"/>
      <c r="Q16" s="42">
        <f t="shared" si="2"/>
        <v>0</v>
      </c>
      <c r="R16" s="49">
        <f t="shared" si="3"/>
        <v>0</v>
      </c>
    </row>
    <row r="17" spans="1:18" s="22" customFormat="1" x14ac:dyDescent="0.3">
      <c r="A17" s="44">
        <v>5</v>
      </c>
      <c r="B17" s="45"/>
      <c r="C17" s="45"/>
      <c r="D17" s="33"/>
      <c r="E17" s="34"/>
      <c r="F17" s="34"/>
      <c r="G17" s="34"/>
      <c r="H17" s="33"/>
      <c r="I17" s="46"/>
      <c r="J17" s="31"/>
      <c r="K17" s="36"/>
      <c r="L17" s="37"/>
      <c r="M17" s="47">
        <f t="shared" si="0"/>
        <v>0</v>
      </c>
      <c r="N17" s="39"/>
      <c r="O17" s="48">
        <f t="shared" si="1"/>
        <v>0</v>
      </c>
      <c r="P17" s="41"/>
      <c r="Q17" s="42">
        <f t="shared" si="2"/>
        <v>0</v>
      </c>
      <c r="R17" s="49">
        <f t="shared" si="3"/>
        <v>0</v>
      </c>
    </row>
    <row r="18" spans="1:18" s="22" customFormat="1" x14ac:dyDescent="0.3">
      <c r="A18" s="44">
        <v>6</v>
      </c>
      <c r="B18" s="45"/>
      <c r="C18" s="45"/>
      <c r="D18" s="33"/>
      <c r="E18" s="34"/>
      <c r="F18" s="34"/>
      <c r="G18" s="34"/>
      <c r="H18" s="33"/>
      <c r="I18" s="46"/>
      <c r="J18" s="31"/>
      <c r="K18" s="36"/>
      <c r="L18" s="37"/>
      <c r="M18" s="47">
        <f t="shared" si="0"/>
        <v>0</v>
      </c>
      <c r="N18" s="39"/>
      <c r="O18" s="48">
        <f t="shared" si="1"/>
        <v>0</v>
      </c>
      <c r="P18" s="41"/>
      <c r="Q18" s="42">
        <f t="shared" si="2"/>
        <v>0</v>
      </c>
      <c r="R18" s="49">
        <f t="shared" si="3"/>
        <v>0</v>
      </c>
    </row>
    <row r="19" spans="1:18" s="22" customFormat="1" x14ac:dyDescent="0.3">
      <c r="A19" s="44">
        <v>7</v>
      </c>
      <c r="B19" s="45"/>
      <c r="C19" s="45"/>
      <c r="D19" s="33"/>
      <c r="E19" s="34"/>
      <c r="F19" s="34"/>
      <c r="G19" s="34"/>
      <c r="H19" s="33"/>
      <c r="I19" s="51"/>
      <c r="J19" s="31"/>
      <c r="K19" s="36"/>
      <c r="L19" s="37"/>
      <c r="M19" s="47">
        <f t="shared" si="0"/>
        <v>0</v>
      </c>
      <c r="N19" s="39"/>
      <c r="O19" s="48">
        <f t="shared" si="1"/>
        <v>0</v>
      </c>
      <c r="P19" s="41"/>
      <c r="Q19" s="42">
        <f t="shared" si="2"/>
        <v>0</v>
      </c>
      <c r="R19" s="49">
        <f t="shared" si="3"/>
        <v>0</v>
      </c>
    </row>
    <row r="20" spans="1:18" s="22" customFormat="1" x14ac:dyDescent="0.3">
      <c r="A20" s="44">
        <v>8</v>
      </c>
      <c r="B20" s="45"/>
      <c r="C20" s="45"/>
      <c r="D20" s="33"/>
      <c r="E20" s="34" t="e">
        <f>VLOOKUP(D20,'Radno opterećenje'!$A$2:$D$19,2,FALSE)</f>
        <v>#N/A</v>
      </c>
      <c r="F20" s="34" t="e">
        <f>VLOOKUP(D20,'Radno opterećenje'!$A$2:$D$19,3,FALSE)</f>
        <v>#N/A</v>
      </c>
      <c r="G20" s="34" t="e">
        <f>VLOOKUP(D20,'Radno opterećenje'!$A$2:$D$19,4,FALSE)</f>
        <v>#N/A</v>
      </c>
      <c r="H20" s="33"/>
      <c r="I20" s="45"/>
      <c r="J20" s="31"/>
      <c r="K20" s="36"/>
      <c r="L20" s="37"/>
      <c r="M20" s="47">
        <f t="shared" si="0"/>
        <v>0</v>
      </c>
      <c r="N20" s="39"/>
      <c r="O20" s="48">
        <f t="shared" si="1"/>
        <v>0</v>
      </c>
      <c r="P20" s="41"/>
      <c r="Q20" s="42">
        <f t="shared" si="2"/>
        <v>0</v>
      </c>
      <c r="R20" s="49">
        <f t="shared" si="3"/>
        <v>0</v>
      </c>
    </row>
    <row r="21" spans="1:18" s="22" customFormat="1" x14ac:dyDescent="0.3">
      <c r="A21" s="44">
        <v>9</v>
      </c>
      <c r="B21" s="45"/>
      <c r="C21" s="45"/>
      <c r="D21" s="33"/>
      <c r="E21" s="34" t="e">
        <f>VLOOKUP(D21,'Radno opterećenje'!$A$2:$D$19,2,FALSE)</f>
        <v>#N/A</v>
      </c>
      <c r="F21" s="34" t="e">
        <f>VLOOKUP(D21,'Radno opterećenje'!$A$2:$D$19,3,FALSE)</f>
        <v>#N/A</v>
      </c>
      <c r="G21" s="34" t="e">
        <f>VLOOKUP(D21,'Radno opterećenje'!$A$2:$D$19,4,FALSE)</f>
        <v>#N/A</v>
      </c>
      <c r="H21" s="33"/>
      <c r="I21" s="46"/>
      <c r="J21" s="31"/>
      <c r="K21" s="36"/>
      <c r="L21" s="37"/>
      <c r="M21" s="47">
        <f t="shared" si="0"/>
        <v>0</v>
      </c>
      <c r="N21" s="39"/>
      <c r="O21" s="48">
        <f t="shared" si="1"/>
        <v>0</v>
      </c>
      <c r="P21" s="41"/>
      <c r="Q21" s="42">
        <f t="shared" si="2"/>
        <v>0</v>
      </c>
      <c r="R21" s="49">
        <f t="shared" si="3"/>
        <v>0</v>
      </c>
    </row>
    <row r="22" spans="1:18" s="22" customFormat="1" x14ac:dyDescent="0.3">
      <c r="A22" s="44">
        <v>10</v>
      </c>
      <c r="B22" s="45"/>
      <c r="C22" s="45"/>
      <c r="D22" s="33"/>
      <c r="E22" s="34" t="e">
        <f>VLOOKUP(D22,'Radno opterećenje'!$A$2:$D$19,2,FALSE)</f>
        <v>#N/A</v>
      </c>
      <c r="F22" s="34" t="e">
        <f>VLOOKUP(D22,'Radno opterećenje'!$A$2:$D$19,3,FALSE)</f>
        <v>#N/A</v>
      </c>
      <c r="G22" s="34" t="e">
        <f>VLOOKUP(D22,'Radno opterećenje'!$A$2:$D$19,4,FALSE)</f>
        <v>#N/A</v>
      </c>
      <c r="H22" s="33"/>
      <c r="I22" s="46"/>
      <c r="J22" s="31"/>
      <c r="K22" s="36"/>
      <c r="L22" s="37"/>
      <c r="M22" s="47">
        <f t="shared" si="0"/>
        <v>0</v>
      </c>
      <c r="N22" s="39"/>
      <c r="O22" s="48">
        <f t="shared" si="1"/>
        <v>0</v>
      </c>
      <c r="P22" s="41"/>
      <c r="Q22" s="42">
        <f t="shared" si="2"/>
        <v>0</v>
      </c>
      <c r="R22" s="49">
        <f t="shared" si="3"/>
        <v>0</v>
      </c>
    </row>
    <row r="23" spans="1:18" s="22" customFormat="1" x14ac:dyDescent="0.3">
      <c r="A23" s="44">
        <v>11</v>
      </c>
      <c r="B23" s="45"/>
      <c r="C23" s="45"/>
      <c r="D23" s="33"/>
      <c r="E23" s="34" t="e">
        <f>VLOOKUP(D23,'Radno opterećenje'!$A$2:$D$19,2,FALSE)</f>
        <v>#N/A</v>
      </c>
      <c r="F23" s="34" t="e">
        <f>VLOOKUP(D23,'Radno opterećenje'!$A$2:$D$19,3,FALSE)</f>
        <v>#N/A</v>
      </c>
      <c r="G23" s="34" t="e">
        <f>VLOOKUP(D23,'Radno opterećenje'!$A$2:$D$19,4,FALSE)</f>
        <v>#N/A</v>
      </c>
      <c r="H23" s="33"/>
      <c r="I23" s="50"/>
      <c r="J23" s="31"/>
      <c r="K23" s="36"/>
      <c r="L23" s="37"/>
      <c r="M23" s="47">
        <f t="shared" si="0"/>
        <v>0</v>
      </c>
      <c r="N23" s="39"/>
      <c r="O23" s="48">
        <f t="shared" si="1"/>
        <v>0</v>
      </c>
      <c r="P23" s="41"/>
      <c r="Q23" s="42">
        <f t="shared" si="2"/>
        <v>0</v>
      </c>
      <c r="R23" s="49">
        <f t="shared" si="3"/>
        <v>0</v>
      </c>
    </row>
    <row r="24" spans="1:18" s="22" customFormat="1" x14ac:dyDescent="0.3">
      <c r="A24" s="44">
        <v>12</v>
      </c>
      <c r="B24" s="45"/>
      <c r="C24" s="45"/>
      <c r="D24" s="33"/>
      <c r="E24" s="34" t="e">
        <f>VLOOKUP(D24,'Radno opterećenje'!$A$2:$D$19,2,FALSE)</f>
        <v>#N/A</v>
      </c>
      <c r="F24" s="34" t="e">
        <f>VLOOKUP(D24,'Radno opterećenje'!$A$2:$D$19,3,FALSE)</f>
        <v>#N/A</v>
      </c>
      <c r="G24" s="34" t="e">
        <f>VLOOKUP(D24,'Radno opterećenje'!$A$2:$D$19,4,FALSE)</f>
        <v>#N/A</v>
      </c>
      <c r="H24" s="33"/>
      <c r="I24" s="46"/>
      <c r="J24" s="31"/>
      <c r="K24" s="36"/>
      <c r="L24" s="37"/>
      <c r="M24" s="47">
        <f t="shared" si="0"/>
        <v>0</v>
      </c>
      <c r="N24" s="39"/>
      <c r="O24" s="48">
        <f t="shared" si="1"/>
        <v>0</v>
      </c>
      <c r="P24" s="41"/>
      <c r="Q24" s="42">
        <f t="shared" si="2"/>
        <v>0</v>
      </c>
      <c r="R24" s="49">
        <f t="shared" si="3"/>
        <v>0</v>
      </c>
    </row>
    <row r="25" spans="1:18" s="22" customFormat="1" x14ac:dyDescent="0.3">
      <c r="A25" s="44">
        <v>13</v>
      </c>
      <c r="B25" s="45"/>
      <c r="C25" s="45"/>
      <c r="D25" s="33"/>
      <c r="E25" s="34" t="e">
        <f>VLOOKUP(D25,'Radno opterećenje'!$A$2:$D$19,2,FALSE)</f>
        <v>#N/A</v>
      </c>
      <c r="F25" s="34" t="e">
        <f>VLOOKUP(D25,'Radno opterećenje'!$A$2:$D$19,3,FALSE)</f>
        <v>#N/A</v>
      </c>
      <c r="G25" s="34" t="e">
        <f>VLOOKUP(D25,'Radno opterećenje'!$A$2:$D$19,4,FALSE)</f>
        <v>#N/A</v>
      </c>
      <c r="H25" s="33"/>
      <c r="I25" s="46"/>
      <c r="J25" s="31"/>
      <c r="K25" s="36"/>
      <c r="L25" s="37"/>
      <c r="M25" s="47">
        <f t="shared" si="0"/>
        <v>0</v>
      </c>
      <c r="N25" s="39"/>
      <c r="O25" s="48">
        <f t="shared" si="1"/>
        <v>0</v>
      </c>
      <c r="P25" s="41"/>
      <c r="Q25" s="42">
        <f t="shared" si="2"/>
        <v>0</v>
      </c>
      <c r="R25" s="49">
        <f t="shared" si="3"/>
        <v>0</v>
      </c>
    </row>
    <row r="26" spans="1:18" x14ac:dyDescent="0.3">
      <c r="A26" s="44">
        <v>14</v>
      </c>
      <c r="B26" s="45"/>
      <c r="C26" s="45"/>
      <c r="D26" s="33"/>
      <c r="E26" s="34" t="e">
        <f>VLOOKUP(D26,'Radno opterećenje'!$A$2:$D$19,2,FALSE)</f>
        <v>#N/A</v>
      </c>
      <c r="F26" s="34" t="e">
        <f>VLOOKUP(D26,'Radno opterećenje'!$A$2:$D$19,3,FALSE)</f>
        <v>#N/A</v>
      </c>
      <c r="G26" s="34" t="e">
        <f>VLOOKUP(D26,'Radno opterećenje'!$A$2:$D$19,4,FALSE)</f>
        <v>#N/A</v>
      </c>
      <c r="H26" s="33"/>
      <c r="I26" s="51"/>
      <c r="J26" s="31"/>
      <c r="K26" s="36"/>
      <c r="L26" s="37"/>
      <c r="M26" s="47">
        <f t="shared" si="0"/>
        <v>0</v>
      </c>
      <c r="N26" s="39"/>
      <c r="O26" s="48">
        <f t="shared" si="1"/>
        <v>0</v>
      </c>
      <c r="P26" s="41"/>
      <c r="Q26" s="42">
        <f t="shared" si="2"/>
        <v>0</v>
      </c>
      <c r="R26" s="49">
        <f t="shared" si="3"/>
        <v>0</v>
      </c>
    </row>
    <row r="27" spans="1:18" x14ac:dyDescent="0.3">
      <c r="A27" s="44">
        <v>15</v>
      </c>
      <c r="B27" s="45"/>
      <c r="C27" s="45"/>
      <c r="D27" s="33"/>
      <c r="E27" s="34" t="e">
        <f>VLOOKUP(D27,'Radno opterećenje'!$A$2:$D$19,2,FALSE)</f>
        <v>#N/A</v>
      </c>
      <c r="F27" s="34" t="e">
        <f>VLOOKUP(D27,'Radno opterećenje'!$A$2:$D$19,3,FALSE)</f>
        <v>#N/A</v>
      </c>
      <c r="G27" s="34" t="e">
        <f>VLOOKUP(D27,'Radno opterećenje'!$A$2:$D$19,4,FALSE)</f>
        <v>#N/A</v>
      </c>
      <c r="H27" s="33"/>
      <c r="I27" s="45"/>
      <c r="J27" s="31"/>
      <c r="K27" s="36"/>
      <c r="L27" s="37"/>
      <c r="M27" s="47">
        <f t="shared" si="0"/>
        <v>0</v>
      </c>
      <c r="N27" s="39"/>
      <c r="O27" s="48">
        <f t="shared" si="1"/>
        <v>0</v>
      </c>
      <c r="P27" s="41"/>
      <c r="Q27" s="42">
        <f t="shared" si="2"/>
        <v>0</v>
      </c>
      <c r="R27" s="49">
        <f t="shared" si="3"/>
        <v>0</v>
      </c>
    </row>
    <row r="28" spans="1:18" x14ac:dyDescent="0.3">
      <c r="A28" s="44">
        <v>16</v>
      </c>
      <c r="B28" s="45"/>
      <c r="C28" s="45"/>
      <c r="D28" s="33"/>
      <c r="E28" s="34" t="e">
        <f>VLOOKUP(D28,'Radno opterećenje'!$A$2:$D$19,2,FALSE)</f>
        <v>#N/A</v>
      </c>
      <c r="F28" s="34" t="e">
        <f>VLOOKUP(D28,'Radno opterećenje'!$A$2:$D$19,3,FALSE)</f>
        <v>#N/A</v>
      </c>
      <c r="G28" s="34" t="e">
        <f>VLOOKUP(D28,'Radno opterećenje'!$A$2:$D$19,4,FALSE)</f>
        <v>#N/A</v>
      </c>
      <c r="H28" s="33"/>
      <c r="I28" s="46"/>
      <c r="J28" s="31"/>
      <c r="K28" s="36"/>
      <c r="L28" s="37"/>
      <c r="M28" s="47">
        <f t="shared" si="0"/>
        <v>0</v>
      </c>
      <c r="N28" s="39"/>
      <c r="O28" s="48">
        <f t="shared" si="1"/>
        <v>0</v>
      </c>
      <c r="P28" s="41"/>
      <c r="Q28" s="42">
        <f t="shared" si="2"/>
        <v>0</v>
      </c>
      <c r="R28" s="49">
        <f t="shared" si="3"/>
        <v>0</v>
      </c>
    </row>
    <row r="29" spans="1:18" s="22" customFormat="1" x14ac:dyDescent="0.3">
      <c r="A29" s="44">
        <v>17</v>
      </c>
      <c r="B29" s="45"/>
      <c r="C29" s="45"/>
      <c r="D29" s="33"/>
      <c r="E29" s="34" t="e">
        <f>VLOOKUP(D29,'Radno opterećenje'!$A$2:$D$19,2,FALSE)</f>
        <v>#N/A</v>
      </c>
      <c r="F29" s="34" t="e">
        <f>VLOOKUP(D29,'Radno opterećenje'!$A$2:$D$19,3,FALSE)</f>
        <v>#N/A</v>
      </c>
      <c r="G29" s="34" t="e">
        <f>VLOOKUP(D29,'Radno opterećenje'!$A$2:$D$19,4,FALSE)</f>
        <v>#N/A</v>
      </c>
      <c r="H29" s="33"/>
      <c r="I29" s="46"/>
      <c r="J29" s="31"/>
      <c r="K29" s="36"/>
      <c r="L29" s="37"/>
      <c r="M29" s="47">
        <f t="shared" si="0"/>
        <v>0</v>
      </c>
      <c r="N29" s="39"/>
      <c r="O29" s="48">
        <f t="shared" si="1"/>
        <v>0</v>
      </c>
      <c r="P29" s="41"/>
      <c r="Q29" s="42">
        <f t="shared" si="2"/>
        <v>0</v>
      </c>
      <c r="R29" s="49">
        <f t="shared" si="3"/>
        <v>0</v>
      </c>
    </row>
    <row r="30" spans="1:18" x14ac:dyDescent="0.3">
      <c r="A30" s="44">
        <v>18</v>
      </c>
      <c r="B30" s="45"/>
      <c r="C30" s="45"/>
      <c r="D30" s="33"/>
      <c r="E30" s="34" t="e">
        <f>VLOOKUP(D30,'Radno opterećenje'!$A$2:$D$19,2,FALSE)</f>
        <v>#N/A</v>
      </c>
      <c r="F30" s="34" t="e">
        <f>VLOOKUP(D30,'Radno opterećenje'!$A$2:$D$19,3,FALSE)</f>
        <v>#N/A</v>
      </c>
      <c r="G30" s="34" t="e">
        <f>VLOOKUP(D30,'Radno opterećenje'!$A$2:$D$19,4,FALSE)</f>
        <v>#N/A</v>
      </c>
      <c r="H30" s="33"/>
      <c r="I30" s="50"/>
      <c r="J30" s="31"/>
      <c r="K30" s="36"/>
      <c r="L30" s="37"/>
      <c r="M30" s="47">
        <f t="shared" si="0"/>
        <v>0</v>
      </c>
      <c r="N30" s="39"/>
      <c r="O30" s="48">
        <f t="shared" si="1"/>
        <v>0</v>
      </c>
      <c r="P30" s="41"/>
      <c r="Q30" s="42">
        <f t="shared" si="2"/>
        <v>0</v>
      </c>
      <c r="R30" s="49">
        <f t="shared" si="3"/>
        <v>0</v>
      </c>
    </row>
    <row r="31" spans="1:18" x14ac:dyDescent="0.3">
      <c r="A31" s="44">
        <v>19</v>
      </c>
      <c r="B31" s="45"/>
      <c r="C31" s="45"/>
      <c r="D31" s="33"/>
      <c r="E31" s="34" t="e">
        <f>VLOOKUP(D31,'Radno opterećenje'!$A$2:$D$19,2,FALSE)</f>
        <v>#N/A</v>
      </c>
      <c r="F31" s="34" t="e">
        <f>VLOOKUP(D31,'Radno opterećenje'!$A$2:$D$19,3,FALSE)</f>
        <v>#N/A</v>
      </c>
      <c r="G31" s="34" t="e">
        <f>VLOOKUP(D31,'Radno opterećenje'!$A$2:$D$19,4,FALSE)</f>
        <v>#N/A</v>
      </c>
      <c r="H31" s="33"/>
      <c r="I31" s="46"/>
      <c r="J31" s="31"/>
      <c r="K31" s="36"/>
      <c r="L31" s="37"/>
      <c r="M31" s="47">
        <f t="shared" si="0"/>
        <v>0</v>
      </c>
      <c r="N31" s="39"/>
      <c r="O31" s="48">
        <f t="shared" si="1"/>
        <v>0</v>
      </c>
      <c r="P31" s="41"/>
      <c r="Q31" s="42">
        <f t="shared" si="2"/>
        <v>0</v>
      </c>
      <c r="R31" s="49">
        <f t="shared" si="3"/>
        <v>0</v>
      </c>
    </row>
    <row r="32" spans="1:18" x14ac:dyDescent="0.3">
      <c r="A32" s="44">
        <v>20</v>
      </c>
      <c r="B32" s="45"/>
      <c r="C32" s="45"/>
      <c r="D32" s="33"/>
      <c r="E32" s="34" t="e">
        <f>VLOOKUP(D32,'Radno opterećenje'!$A$2:$D$19,2,FALSE)</f>
        <v>#N/A</v>
      </c>
      <c r="F32" s="34" t="e">
        <f>VLOOKUP(D32,'Radno opterećenje'!$A$2:$D$19,3,FALSE)</f>
        <v>#N/A</v>
      </c>
      <c r="G32" s="34" t="e">
        <f>VLOOKUP(D32,'Radno opterećenje'!$A$2:$D$19,4,FALSE)</f>
        <v>#N/A</v>
      </c>
      <c r="H32" s="33"/>
      <c r="I32" s="46"/>
      <c r="J32" s="31"/>
      <c r="K32" s="36"/>
      <c r="L32" s="37"/>
      <c r="M32" s="47">
        <f t="shared" si="0"/>
        <v>0</v>
      </c>
      <c r="N32" s="39"/>
      <c r="O32" s="48">
        <f t="shared" si="1"/>
        <v>0</v>
      </c>
      <c r="P32" s="41"/>
      <c r="Q32" s="42">
        <f t="shared" si="2"/>
        <v>0</v>
      </c>
      <c r="R32" s="49">
        <f t="shared" si="3"/>
        <v>0</v>
      </c>
    </row>
    <row r="33" spans="1:18" x14ac:dyDescent="0.3">
      <c r="A33" s="44">
        <v>21</v>
      </c>
      <c r="B33" s="45"/>
      <c r="C33" s="45"/>
      <c r="D33" s="33"/>
      <c r="E33" s="34" t="e">
        <f>VLOOKUP(D33,'Radno opterećenje'!$A$2:$D$19,2,FALSE)</f>
        <v>#N/A</v>
      </c>
      <c r="F33" s="34" t="e">
        <f>VLOOKUP(D33,'Radno opterećenje'!$A$2:$D$19,3,FALSE)</f>
        <v>#N/A</v>
      </c>
      <c r="G33" s="34" t="e">
        <f>VLOOKUP(D33,'Radno opterećenje'!$A$2:$D$19,4,FALSE)</f>
        <v>#N/A</v>
      </c>
      <c r="H33" s="33"/>
      <c r="I33" s="51"/>
      <c r="J33" s="31"/>
      <c r="K33" s="36"/>
      <c r="L33" s="37"/>
      <c r="M33" s="47">
        <f t="shared" si="0"/>
        <v>0</v>
      </c>
      <c r="N33" s="39"/>
      <c r="O33" s="48">
        <f t="shared" si="1"/>
        <v>0</v>
      </c>
      <c r="P33" s="41"/>
      <c r="Q33" s="42">
        <f t="shared" si="2"/>
        <v>0</v>
      </c>
      <c r="R33" s="49">
        <f t="shared" si="3"/>
        <v>0</v>
      </c>
    </row>
    <row r="34" spans="1:18" x14ac:dyDescent="0.3">
      <c r="A34" s="44">
        <v>22</v>
      </c>
      <c r="B34" s="45"/>
      <c r="C34" s="45"/>
      <c r="D34" s="33"/>
      <c r="E34" s="34" t="e">
        <f>VLOOKUP(D34,'Radno opterećenje'!$A$2:$D$19,2,FALSE)</f>
        <v>#N/A</v>
      </c>
      <c r="F34" s="34" t="e">
        <f>VLOOKUP(D34,'Radno opterećenje'!$A$2:$D$19,3,FALSE)</f>
        <v>#N/A</v>
      </c>
      <c r="G34" s="34" t="e">
        <f>VLOOKUP(D34,'Radno opterećenje'!$A$2:$D$19,4,FALSE)</f>
        <v>#N/A</v>
      </c>
      <c r="H34" s="33"/>
      <c r="I34" s="45"/>
      <c r="J34" s="31"/>
      <c r="K34" s="36"/>
      <c r="L34" s="37"/>
      <c r="M34" s="52">
        <f t="shared" si="0"/>
        <v>0</v>
      </c>
      <c r="N34" s="39"/>
      <c r="O34" s="53">
        <f t="shared" si="1"/>
        <v>0</v>
      </c>
      <c r="P34" s="41"/>
      <c r="Q34" s="42">
        <f t="shared" si="2"/>
        <v>0</v>
      </c>
      <c r="R34" s="54">
        <f t="shared" si="3"/>
        <v>0</v>
      </c>
    </row>
    <row r="36" spans="1:18" x14ac:dyDescent="0.3">
      <c r="A36" s="55"/>
      <c r="B36" s="56" t="s">
        <v>61</v>
      </c>
      <c r="C36" s="55"/>
      <c r="D36" s="55"/>
      <c r="E36" s="55"/>
      <c r="F36" s="55"/>
      <c r="G36" s="55"/>
      <c r="H36" s="55"/>
      <c r="I36" s="55"/>
      <c r="J36" s="57"/>
      <c r="K36" s="57"/>
      <c r="L36" s="57"/>
      <c r="M36" s="57"/>
      <c r="N36" s="57"/>
      <c r="O36" s="57"/>
      <c r="P36" s="57"/>
      <c r="Q36" s="57"/>
      <c r="R36" s="57"/>
    </row>
    <row r="37" spans="1:18" x14ac:dyDescent="0.3">
      <c r="A37" s="44">
        <v>1</v>
      </c>
      <c r="B37" s="45"/>
      <c r="C37" s="58"/>
      <c r="D37" s="51"/>
      <c r="E37" s="59" t="e">
        <f>VLOOKUP(D37,'Radno opterećenje'!$A$2:$D$19,2,FALSE)</f>
        <v>#N/A</v>
      </c>
      <c r="F37" s="59" t="e">
        <f>VLOOKUP(D37,'Radno opterećenje'!$A$2:$D$19,3,FALSE)</f>
        <v>#N/A</v>
      </c>
      <c r="G37" s="59" t="e">
        <f>VLOOKUP(D37,'Radno opterećenje'!$A$2:$D$19,4,FALSE)</f>
        <v>#N/A</v>
      </c>
      <c r="H37" s="51"/>
      <c r="I37" s="46"/>
      <c r="J37" s="44"/>
      <c r="K37" s="60"/>
      <c r="L37" s="37"/>
      <c r="M37" s="61">
        <f>L37*5.4</f>
        <v>0</v>
      </c>
      <c r="N37" s="39"/>
      <c r="O37" s="62">
        <f>N37*4</f>
        <v>0</v>
      </c>
      <c r="P37" s="41"/>
      <c r="Q37" s="63">
        <f>P37*2.7</f>
        <v>0</v>
      </c>
      <c r="R37" s="43">
        <f>SUM(M37+O37+Q37)</f>
        <v>0</v>
      </c>
    </row>
    <row r="38" spans="1:18" x14ac:dyDescent="0.3">
      <c r="A38" s="44">
        <v>2</v>
      </c>
      <c r="B38" s="50"/>
      <c r="C38" s="58"/>
      <c r="D38" s="33"/>
      <c r="E38" s="34" t="e">
        <f>VLOOKUP(D38,'Radno opterećenje'!$A$2:$D$19,2,FALSE)</f>
        <v>#N/A</v>
      </c>
      <c r="F38" s="34" t="e">
        <f>VLOOKUP(D38,'Radno opterećenje'!$A$2:$D$19,3,FALSE)</f>
        <v>#N/A</v>
      </c>
      <c r="G38" s="34" t="e">
        <f>VLOOKUP(D38,'Radno opterećenje'!$A$2:$D$19,4,FALSE)</f>
        <v>#N/A</v>
      </c>
      <c r="H38" s="51"/>
      <c r="I38" s="35"/>
      <c r="J38" s="31"/>
      <c r="K38" s="36"/>
      <c r="L38" s="64"/>
      <c r="M38" s="65">
        <f>L38*5.4</f>
        <v>0</v>
      </c>
      <c r="N38" s="66"/>
      <c r="O38" s="48">
        <f>N38*4</f>
        <v>0</v>
      </c>
      <c r="P38" s="67"/>
      <c r="Q38" s="42">
        <f>P38*2.7</f>
        <v>0</v>
      </c>
      <c r="R38" s="49">
        <f t="shared" ref="R38:R40" si="4">SUM(M38+O38+Q38)</f>
        <v>0</v>
      </c>
    </row>
    <row r="39" spans="1:18" x14ac:dyDescent="0.3">
      <c r="A39" s="68">
        <v>3</v>
      </c>
      <c r="B39" s="69"/>
      <c r="C39" s="70"/>
      <c r="D39" s="71"/>
      <c r="E39" s="72" t="e">
        <f>VLOOKUP(D39,'Radno opterećenje'!$A$2:$D$19,2,FALSE)</f>
        <v>#N/A</v>
      </c>
      <c r="F39" s="72" t="e">
        <f>VLOOKUP(D39,'Radno opterećenje'!$A$2:$D$19,3,FALSE)</f>
        <v>#N/A</v>
      </c>
      <c r="G39" s="72" t="e">
        <f>VLOOKUP(D39,'Radno opterećenje'!$A$2:$D$19,4,FALSE)</f>
        <v>#N/A</v>
      </c>
      <c r="H39" s="51"/>
      <c r="I39" s="73"/>
      <c r="J39" s="74"/>
      <c r="K39" s="75"/>
      <c r="L39" s="76"/>
      <c r="M39" s="77">
        <f>L39*5.4</f>
        <v>0</v>
      </c>
      <c r="N39" s="78"/>
      <c r="O39" s="79">
        <f>N39*4</f>
        <v>0</v>
      </c>
      <c r="P39" s="80"/>
      <c r="Q39" s="81">
        <f>P39*2.7</f>
        <v>0</v>
      </c>
      <c r="R39" s="49">
        <f t="shared" si="4"/>
        <v>0</v>
      </c>
    </row>
    <row r="40" spans="1:18" x14ac:dyDescent="0.3">
      <c r="A40" s="44">
        <v>4</v>
      </c>
      <c r="B40" s="50"/>
      <c r="C40" s="58"/>
      <c r="D40" s="51"/>
      <c r="E40" s="59" t="e">
        <f>VLOOKUP(D40,'Radno opterećenje'!$A$2:$D$19,2,FALSE)</f>
        <v>#N/A</v>
      </c>
      <c r="F40" s="59" t="e">
        <f>VLOOKUP(D40,'Radno opterećenje'!$A$2:$D$19,3,FALSE)</f>
        <v>#N/A</v>
      </c>
      <c r="G40" s="59" t="e">
        <f>VLOOKUP(D40,'Radno opterećenje'!$A$2:$D$19,4,FALSE)</f>
        <v>#N/A</v>
      </c>
      <c r="H40" s="51"/>
      <c r="I40" s="45"/>
      <c r="J40" s="44"/>
      <c r="K40" s="60"/>
      <c r="L40" s="37"/>
      <c r="M40" s="61">
        <f>L40*5.4</f>
        <v>0</v>
      </c>
      <c r="N40" s="39"/>
      <c r="O40" s="62">
        <f>N40*4</f>
        <v>0</v>
      </c>
      <c r="P40" s="41"/>
      <c r="Q40" s="63">
        <f>P40*2.7</f>
        <v>0</v>
      </c>
      <c r="R40" s="54">
        <f t="shared" si="4"/>
        <v>0</v>
      </c>
    </row>
    <row r="41" spans="1:18" x14ac:dyDescent="0.3">
      <c r="A41" s="82"/>
      <c r="B41" s="83"/>
      <c r="C41" s="84"/>
      <c r="D41" s="85"/>
      <c r="E41" s="86"/>
      <c r="F41" s="86"/>
      <c r="G41" s="86"/>
      <c r="H41" s="85"/>
      <c r="I41" s="87"/>
      <c r="J41" s="82"/>
      <c r="K41" s="82"/>
      <c r="L41" s="88"/>
      <c r="M41" s="89"/>
      <c r="N41" s="88"/>
      <c r="O41" s="90"/>
      <c r="P41" s="91"/>
      <c r="Q41" s="92"/>
      <c r="R41" s="93"/>
    </row>
    <row r="42" spans="1:18" x14ac:dyDescent="0.3">
      <c r="A42" s="94"/>
      <c r="P42" s="95" t="s">
        <v>23</v>
      </c>
      <c r="Q42" s="95"/>
    </row>
    <row r="43" spans="1:18" x14ac:dyDescent="0.3">
      <c r="P43" s="95"/>
      <c r="Q43" s="95"/>
    </row>
    <row r="44" spans="1:18" x14ac:dyDescent="0.3">
      <c r="P44" s="95"/>
      <c r="Q44" s="95"/>
    </row>
    <row r="45" spans="1:18" x14ac:dyDescent="0.3">
      <c r="N45" s="96"/>
      <c r="P45" s="96"/>
      <c r="Q45" s="96"/>
      <c r="R45" s="97"/>
    </row>
    <row r="48" spans="1:18" x14ac:dyDescent="0.3">
      <c r="A48" s="20" t="s">
        <v>63</v>
      </c>
      <c r="K48" s="94"/>
      <c r="L48" s="94"/>
    </row>
    <row r="49" spans="1:12" x14ac:dyDescent="0.3">
      <c r="A49" s="20" t="s">
        <v>64</v>
      </c>
      <c r="K49" s="94"/>
      <c r="L49" s="94"/>
    </row>
  </sheetData>
  <mergeCells count="10">
    <mergeCell ref="A2:D2"/>
    <mergeCell ref="A1:C1"/>
    <mergeCell ref="A7:R7"/>
    <mergeCell ref="A9:K10"/>
    <mergeCell ref="L9:R9"/>
    <mergeCell ref="L10:M10"/>
    <mergeCell ref="N10:O10"/>
    <mergeCell ref="P10:Q10"/>
    <mergeCell ref="R10:R11"/>
    <mergeCell ref="E11:G11"/>
  </mergeCells>
  <conditionalFormatting sqref="L48:L49">
    <cfRule type="cellIs" dxfId="26" priority="2" operator="lessThan">
      <formula>0</formula>
    </cfRule>
  </conditionalFormatting>
  <conditionalFormatting sqref="L36">
    <cfRule type="cellIs" dxfId="25" priority="1" operator="lessThan">
      <formula>0</formula>
    </cfRule>
  </conditionalFormatting>
  <dataValidations count="3">
    <dataValidation type="list" allowBlank="1" showInputMessage="1" showErrorMessage="1" sqref="H41">
      <formula1>$A$42:$A$73</formula1>
    </dataValidation>
    <dataValidation type="list" allowBlank="1" showInputMessage="1" showErrorMessage="1" sqref="K37:K41">
      <formula1>$B$82:$B$101</formula1>
    </dataValidation>
    <dataValidation type="list" allowBlank="1" showInputMessage="1" showErrorMessage="1" sqref="J37:J41">
      <formula1>$B$78:$B$79</formula1>
    </dataValidation>
  </dataValidations>
  <pageMargins left="0.2" right="0.2" top="0.5" bottom="0.5" header="0.3" footer="0.3"/>
  <pageSetup paperSize="9" scale="75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'Radno opterećenje'!$A$6:$A$19</xm:f>
          </x14:formula1>
          <xm:sqref>D13:D34 D37:D41</xm:sqref>
        </x14:dataValidation>
        <x14:dataValidation type="list" allowBlank="1" showInputMessage="1" showErrorMessage="1">
          <x14:formula1>
            <xm:f>'Radno opterećenje'!$A$43:$A$74</xm:f>
          </x14:formula1>
          <xm:sqref>H13:H34 H37:H40 A2:D2</xm:sqref>
        </x14:dataValidation>
        <x14:dataValidation type="list" allowBlank="1" showInputMessage="1" showErrorMessage="1">
          <x14:formula1>
            <xm:f>'Radno opterećenje'!$B$83:$B$102</xm:f>
          </x14:formula1>
          <xm:sqref>K13:K34</xm:sqref>
        </x14:dataValidation>
        <x14:dataValidation type="list" allowBlank="1" showInputMessage="1" showErrorMessage="1">
          <x14:formula1>
            <xm:f>'Radno opterećenje'!$B$79:$B$80</xm:f>
          </x14:formula1>
          <xm:sqref>J13:J34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79998168889431442"/>
  </sheetPr>
  <dimension ref="A2:H102"/>
  <sheetViews>
    <sheetView workbookViewId="0">
      <selection activeCell="I16" sqref="I16"/>
    </sheetView>
  </sheetViews>
  <sheetFormatPr defaultRowHeight="15" x14ac:dyDescent="0.25"/>
  <cols>
    <col min="1" max="1" width="20.28515625" bestFit="1" customWidth="1"/>
    <col min="2" max="2" width="10.7109375" bestFit="1" customWidth="1"/>
    <col min="3" max="3" width="13" customWidth="1"/>
    <col min="4" max="4" width="12" bestFit="1" customWidth="1"/>
  </cols>
  <sheetData>
    <row r="2" spans="1:8" x14ac:dyDescent="0.25">
      <c r="A2" s="179" t="s">
        <v>27</v>
      </c>
      <c r="B2" s="180"/>
      <c r="C2" s="180"/>
      <c r="D2" s="181"/>
    </row>
    <row r="3" spans="1:8" x14ac:dyDescent="0.25">
      <c r="A3" s="182"/>
      <c r="B3" s="183"/>
      <c r="C3" s="183"/>
      <c r="D3" s="184"/>
    </row>
    <row r="4" spans="1:8" x14ac:dyDescent="0.25">
      <c r="A4" s="185" t="s">
        <v>28</v>
      </c>
      <c r="B4" s="186" t="s">
        <v>29</v>
      </c>
      <c r="C4" s="187"/>
      <c r="D4" s="188"/>
    </row>
    <row r="5" spans="1:8" x14ac:dyDescent="0.25">
      <c r="A5" s="185"/>
      <c r="B5" s="3" t="s">
        <v>42</v>
      </c>
      <c r="C5" s="4" t="s">
        <v>43</v>
      </c>
      <c r="D5" s="4" t="s">
        <v>44</v>
      </c>
      <c r="F5" s="7"/>
      <c r="G5" s="7"/>
      <c r="H5" s="7"/>
    </row>
    <row r="6" spans="1:8" x14ac:dyDescent="0.25">
      <c r="A6" s="5" t="s">
        <v>45</v>
      </c>
      <c r="B6" s="5">
        <v>0</v>
      </c>
      <c r="C6" s="6">
        <v>0</v>
      </c>
      <c r="D6" s="6">
        <v>0</v>
      </c>
      <c r="F6" s="7"/>
      <c r="G6" s="7"/>
      <c r="H6" s="7"/>
    </row>
    <row r="7" spans="1:8" x14ac:dyDescent="0.25">
      <c r="A7" s="5" t="s">
        <v>46</v>
      </c>
      <c r="B7" s="5">
        <v>97.2</v>
      </c>
      <c r="C7" s="6">
        <v>162</v>
      </c>
      <c r="D7" s="6">
        <v>226.8</v>
      </c>
      <c r="F7" s="8"/>
      <c r="G7" s="8"/>
      <c r="H7" s="7"/>
    </row>
    <row r="8" spans="1:8" x14ac:dyDescent="0.25">
      <c r="A8" s="1" t="s">
        <v>30</v>
      </c>
      <c r="B8" s="1">
        <v>243</v>
      </c>
      <c r="C8" s="2">
        <v>405</v>
      </c>
      <c r="D8" s="2">
        <v>567</v>
      </c>
      <c r="F8" s="7"/>
      <c r="G8" s="7"/>
      <c r="H8" s="7"/>
    </row>
    <row r="9" spans="1:8" x14ac:dyDescent="0.25">
      <c r="A9" s="1" t="s">
        <v>31</v>
      </c>
      <c r="B9" s="1">
        <v>388.8</v>
      </c>
      <c r="C9" s="2">
        <v>648</v>
      </c>
      <c r="D9" s="2">
        <v>907.2</v>
      </c>
    </row>
    <row r="10" spans="1:8" x14ac:dyDescent="0.25">
      <c r="A10" s="1" t="s">
        <v>32</v>
      </c>
      <c r="B10" s="1">
        <v>486</v>
      </c>
      <c r="C10" s="2">
        <v>810</v>
      </c>
      <c r="D10" s="2">
        <v>1134</v>
      </c>
    </row>
    <row r="11" spans="1:8" x14ac:dyDescent="0.25">
      <c r="A11" s="1" t="s">
        <v>33</v>
      </c>
      <c r="B11" s="1">
        <v>486</v>
      </c>
      <c r="C11" s="2">
        <v>810</v>
      </c>
      <c r="D11" s="2">
        <v>1134</v>
      </c>
    </row>
    <row r="12" spans="1:8" x14ac:dyDescent="0.25">
      <c r="A12" s="1" t="s">
        <v>34</v>
      </c>
      <c r="B12" s="1">
        <v>486</v>
      </c>
      <c r="C12" s="2">
        <v>810</v>
      </c>
      <c r="D12" s="2">
        <v>1134</v>
      </c>
    </row>
    <row r="13" spans="1:8" x14ac:dyDescent="0.25">
      <c r="A13" s="1" t="s">
        <v>35</v>
      </c>
      <c r="B13" s="1">
        <v>486</v>
      </c>
      <c r="C13" s="2">
        <v>810</v>
      </c>
      <c r="D13" s="2">
        <v>1134</v>
      </c>
    </row>
    <row r="14" spans="1:8" x14ac:dyDescent="0.25">
      <c r="A14" s="1" t="s">
        <v>36</v>
      </c>
      <c r="B14" s="1">
        <v>990</v>
      </c>
      <c r="C14" s="2">
        <v>1215</v>
      </c>
      <c r="D14" s="2">
        <v>1620</v>
      </c>
    </row>
    <row r="15" spans="1:8" x14ac:dyDescent="0.25">
      <c r="A15" s="1" t="s">
        <v>37</v>
      </c>
      <c r="B15" s="1">
        <v>990</v>
      </c>
      <c r="C15" s="2">
        <v>1215</v>
      </c>
      <c r="D15" s="2">
        <v>1620</v>
      </c>
    </row>
    <row r="16" spans="1:8" x14ac:dyDescent="0.25">
      <c r="A16" s="1" t="s">
        <v>38</v>
      </c>
      <c r="B16" s="1">
        <v>990</v>
      </c>
      <c r="C16" s="2">
        <v>1215</v>
      </c>
      <c r="D16" s="2">
        <v>1620</v>
      </c>
    </row>
    <row r="17" spans="1:4" x14ac:dyDescent="0.25">
      <c r="A17" s="1" t="s">
        <v>39</v>
      </c>
      <c r="B17" s="1">
        <v>990</v>
      </c>
      <c r="C17" s="2">
        <v>1215</v>
      </c>
      <c r="D17" s="2">
        <v>1620</v>
      </c>
    </row>
    <row r="18" spans="1:4" x14ac:dyDescent="0.25">
      <c r="A18" s="1" t="s">
        <v>40</v>
      </c>
      <c r="B18" s="1">
        <v>608.4</v>
      </c>
      <c r="C18" s="2">
        <v>608.4</v>
      </c>
      <c r="D18" s="2">
        <v>720</v>
      </c>
    </row>
    <row r="19" spans="1:4" x14ac:dyDescent="0.25">
      <c r="A19" s="1" t="s">
        <v>19</v>
      </c>
      <c r="B19" s="1">
        <v>405</v>
      </c>
      <c r="C19" s="2">
        <v>405</v>
      </c>
      <c r="D19" s="2">
        <v>450</v>
      </c>
    </row>
    <row r="42" spans="1:3" ht="35.25" customHeight="1" x14ac:dyDescent="0.25">
      <c r="A42" s="189" t="s">
        <v>72</v>
      </c>
      <c r="B42" s="190"/>
      <c r="C42" s="191"/>
    </row>
    <row r="43" spans="1:3" x14ac:dyDescent="0.25">
      <c r="A43" s="9" t="s">
        <v>73</v>
      </c>
      <c r="B43" s="7"/>
      <c r="C43" s="10"/>
    </row>
    <row r="44" spans="1:3" x14ac:dyDescent="0.25">
      <c r="A44" s="9" t="s">
        <v>74</v>
      </c>
      <c r="B44" s="7"/>
      <c r="C44" s="10"/>
    </row>
    <row r="45" spans="1:3" x14ac:dyDescent="0.25">
      <c r="A45" s="9" t="s">
        <v>75</v>
      </c>
      <c r="B45" s="7"/>
      <c r="C45" s="10"/>
    </row>
    <row r="46" spans="1:3" x14ac:dyDescent="0.25">
      <c r="A46" s="9" t="s">
        <v>76</v>
      </c>
      <c r="B46" s="7"/>
      <c r="C46" s="10"/>
    </row>
    <row r="47" spans="1:3" x14ac:dyDescent="0.25">
      <c r="A47" s="9" t="s">
        <v>77</v>
      </c>
      <c r="B47" s="7"/>
      <c r="C47" s="10"/>
    </row>
    <row r="48" spans="1:3" x14ac:dyDescent="0.25">
      <c r="A48" s="9" t="s">
        <v>78</v>
      </c>
      <c r="B48" s="7"/>
      <c r="C48" s="10"/>
    </row>
    <row r="49" spans="1:3" x14ac:dyDescent="0.25">
      <c r="A49" s="9" t="s">
        <v>79</v>
      </c>
      <c r="B49" s="7"/>
      <c r="C49" s="10"/>
    </row>
    <row r="50" spans="1:3" x14ac:dyDescent="0.25">
      <c r="A50" s="9" t="s">
        <v>80</v>
      </c>
      <c r="B50" s="7"/>
      <c r="C50" s="10"/>
    </row>
    <row r="51" spans="1:3" x14ac:dyDescent="0.25">
      <c r="A51" s="9" t="s">
        <v>81</v>
      </c>
      <c r="B51" s="7"/>
      <c r="C51" s="10"/>
    </row>
    <row r="52" spans="1:3" x14ac:dyDescent="0.25">
      <c r="A52" s="9" t="s">
        <v>82</v>
      </c>
      <c r="B52" s="7"/>
      <c r="C52" s="10"/>
    </row>
    <row r="53" spans="1:3" x14ac:dyDescent="0.25">
      <c r="A53" s="9" t="s">
        <v>83</v>
      </c>
      <c r="B53" s="7"/>
      <c r="C53" s="10"/>
    </row>
    <row r="54" spans="1:3" x14ac:dyDescent="0.25">
      <c r="A54" s="9" t="s">
        <v>84</v>
      </c>
      <c r="B54" s="7"/>
      <c r="C54" s="10"/>
    </row>
    <row r="55" spans="1:3" x14ac:dyDescent="0.25">
      <c r="A55" s="9" t="s">
        <v>85</v>
      </c>
      <c r="B55" s="7"/>
      <c r="C55" s="10"/>
    </row>
    <row r="56" spans="1:3" x14ac:dyDescent="0.25">
      <c r="A56" s="9" t="s">
        <v>86</v>
      </c>
      <c r="B56" s="7"/>
      <c r="C56" s="10"/>
    </row>
    <row r="57" spans="1:3" x14ac:dyDescent="0.25">
      <c r="A57" s="9" t="s">
        <v>87</v>
      </c>
      <c r="B57" s="7"/>
      <c r="C57" s="10"/>
    </row>
    <row r="58" spans="1:3" x14ac:dyDescent="0.25">
      <c r="A58" s="9" t="s">
        <v>66</v>
      </c>
      <c r="B58" s="7"/>
      <c r="C58" s="10"/>
    </row>
    <row r="59" spans="1:3" x14ac:dyDescent="0.25">
      <c r="A59" s="9" t="s">
        <v>88</v>
      </c>
      <c r="B59" s="7"/>
      <c r="C59" s="10"/>
    </row>
    <row r="60" spans="1:3" x14ac:dyDescent="0.25">
      <c r="A60" s="9" t="s">
        <v>89</v>
      </c>
      <c r="B60" s="7"/>
      <c r="C60" s="10"/>
    </row>
    <row r="61" spans="1:3" x14ac:dyDescent="0.25">
      <c r="A61" s="9" t="s">
        <v>90</v>
      </c>
      <c r="B61" s="7"/>
      <c r="C61" s="10"/>
    </row>
    <row r="62" spans="1:3" x14ac:dyDescent="0.25">
      <c r="A62" s="9" t="s">
        <v>91</v>
      </c>
      <c r="B62" s="7"/>
      <c r="C62" s="10"/>
    </row>
    <row r="63" spans="1:3" x14ac:dyDescent="0.25">
      <c r="A63" s="9" t="s">
        <v>92</v>
      </c>
      <c r="B63" s="7"/>
      <c r="C63" s="10"/>
    </row>
    <row r="64" spans="1:3" x14ac:dyDescent="0.25">
      <c r="A64" s="9" t="s">
        <v>93</v>
      </c>
      <c r="B64" s="7"/>
      <c r="C64" s="10"/>
    </row>
    <row r="65" spans="1:3" x14ac:dyDescent="0.25">
      <c r="A65" s="9" t="s">
        <v>94</v>
      </c>
      <c r="B65" s="7"/>
      <c r="C65" s="10"/>
    </row>
    <row r="66" spans="1:3" x14ac:dyDescent="0.25">
      <c r="A66" s="9" t="s">
        <v>95</v>
      </c>
      <c r="B66" s="7"/>
      <c r="C66" s="10"/>
    </row>
    <row r="67" spans="1:3" x14ac:dyDescent="0.25">
      <c r="A67" s="9" t="s">
        <v>96</v>
      </c>
      <c r="B67" s="7"/>
      <c r="C67" s="10"/>
    </row>
    <row r="68" spans="1:3" x14ac:dyDescent="0.25">
      <c r="A68" s="9" t="s">
        <v>97</v>
      </c>
      <c r="B68" s="7"/>
      <c r="C68" s="10"/>
    </row>
    <row r="69" spans="1:3" x14ac:dyDescent="0.25">
      <c r="A69" s="9" t="s">
        <v>67</v>
      </c>
      <c r="B69" s="7"/>
      <c r="C69" s="10"/>
    </row>
    <row r="70" spans="1:3" x14ac:dyDescent="0.25">
      <c r="A70" s="9" t="s">
        <v>68</v>
      </c>
      <c r="B70" s="7"/>
      <c r="C70" s="10"/>
    </row>
    <row r="71" spans="1:3" x14ac:dyDescent="0.25">
      <c r="A71" s="9" t="s">
        <v>69</v>
      </c>
      <c r="B71" s="7"/>
      <c r="C71" s="10"/>
    </row>
    <row r="72" spans="1:3" x14ac:dyDescent="0.25">
      <c r="A72" s="9" t="s">
        <v>70</v>
      </c>
      <c r="B72" s="7"/>
      <c r="C72" s="10"/>
    </row>
    <row r="73" spans="1:3" x14ac:dyDescent="0.25">
      <c r="A73" s="9" t="s">
        <v>136</v>
      </c>
      <c r="B73" s="7"/>
      <c r="C73" s="10"/>
    </row>
    <row r="74" spans="1:3" x14ac:dyDescent="0.25">
      <c r="A74" s="11" t="s">
        <v>71</v>
      </c>
      <c r="B74" s="12"/>
      <c r="C74" s="13"/>
    </row>
    <row r="78" spans="1:3" x14ac:dyDescent="0.25">
      <c r="A78" s="178" t="s">
        <v>100</v>
      </c>
      <c r="B78" s="178"/>
    </row>
    <row r="79" spans="1:3" x14ac:dyDescent="0.25">
      <c r="A79" s="14" t="s">
        <v>101</v>
      </c>
      <c r="B79" s="14" t="s">
        <v>103</v>
      </c>
    </row>
    <row r="80" spans="1:3" x14ac:dyDescent="0.25">
      <c r="A80" s="14" t="s">
        <v>102</v>
      </c>
      <c r="B80" s="14" t="s">
        <v>104</v>
      </c>
    </row>
    <row r="82" spans="1:2" x14ac:dyDescent="0.25">
      <c r="A82" s="178" t="s">
        <v>105</v>
      </c>
      <c r="B82" s="178"/>
    </row>
    <row r="83" spans="1:2" x14ac:dyDescent="0.25">
      <c r="A83" s="15" t="s">
        <v>116</v>
      </c>
      <c r="B83" s="14" t="s">
        <v>119</v>
      </c>
    </row>
    <row r="84" spans="1:2" x14ac:dyDescent="0.25">
      <c r="A84" s="15" t="s">
        <v>116</v>
      </c>
      <c r="B84" s="14" t="s">
        <v>120</v>
      </c>
    </row>
    <row r="85" spans="1:2" x14ac:dyDescent="0.25">
      <c r="A85" s="15" t="s">
        <v>116</v>
      </c>
      <c r="B85" s="14" t="s">
        <v>121</v>
      </c>
    </row>
    <row r="86" spans="1:2" x14ac:dyDescent="0.25">
      <c r="A86" s="15" t="s">
        <v>116</v>
      </c>
      <c r="B86" s="14" t="s">
        <v>122</v>
      </c>
    </row>
    <row r="87" spans="1:2" x14ac:dyDescent="0.25">
      <c r="A87" s="15" t="s">
        <v>116</v>
      </c>
      <c r="B87" s="14" t="s">
        <v>123</v>
      </c>
    </row>
    <row r="88" spans="1:2" x14ac:dyDescent="0.25">
      <c r="A88" s="15" t="s">
        <v>116</v>
      </c>
      <c r="B88" s="14" t="s">
        <v>124</v>
      </c>
    </row>
    <row r="89" spans="1:2" x14ac:dyDescent="0.25">
      <c r="A89" s="15" t="s">
        <v>117</v>
      </c>
      <c r="B89" s="14" t="s">
        <v>125</v>
      </c>
    </row>
    <row r="90" spans="1:2" x14ac:dyDescent="0.25">
      <c r="A90" s="15" t="s">
        <v>117</v>
      </c>
      <c r="B90" s="14" t="s">
        <v>126</v>
      </c>
    </row>
    <row r="91" spans="1:2" x14ac:dyDescent="0.25">
      <c r="A91" s="15" t="s">
        <v>117</v>
      </c>
      <c r="B91" s="14" t="s">
        <v>127</v>
      </c>
    </row>
    <row r="92" spans="1:2" x14ac:dyDescent="0.25">
      <c r="A92" s="15" t="s">
        <v>117</v>
      </c>
      <c r="B92" s="14" t="s">
        <v>128</v>
      </c>
    </row>
    <row r="93" spans="1:2" x14ac:dyDescent="0.25">
      <c r="A93" s="15" t="s">
        <v>118</v>
      </c>
      <c r="B93" s="16" t="s">
        <v>106</v>
      </c>
    </row>
    <row r="94" spans="1:2" x14ac:dyDescent="0.25">
      <c r="A94" s="15" t="s">
        <v>118</v>
      </c>
      <c r="B94" s="14" t="s">
        <v>107</v>
      </c>
    </row>
    <row r="95" spans="1:2" x14ac:dyDescent="0.25">
      <c r="A95" s="15" t="s">
        <v>118</v>
      </c>
      <c r="B95" s="16" t="s">
        <v>108</v>
      </c>
    </row>
    <row r="96" spans="1:2" x14ac:dyDescent="0.25">
      <c r="A96" s="15" t="s">
        <v>118</v>
      </c>
      <c r="B96" s="14" t="s">
        <v>109</v>
      </c>
    </row>
    <row r="97" spans="1:2" x14ac:dyDescent="0.25">
      <c r="A97" s="15" t="s">
        <v>118</v>
      </c>
      <c r="B97" s="16" t="s">
        <v>110</v>
      </c>
    </row>
    <row r="98" spans="1:2" x14ac:dyDescent="0.25">
      <c r="A98" s="15" t="s">
        <v>118</v>
      </c>
      <c r="B98" s="14" t="s">
        <v>111</v>
      </c>
    </row>
    <row r="99" spans="1:2" x14ac:dyDescent="0.25">
      <c r="A99" s="15" t="s">
        <v>118</v>
      </c>
      <c r="B99" s="16" t="s">
        <v>112</v>
      </c>
    </row>
    <row r="100" spans="1:2" x14ac:dyDescent="0.25">
      <c r="A100" s="15" t="s">
        <v>118</v>
      </c>
      <c r="B100" s="14" t="s">
        <v>113</v>
      </c>
    </row>
    <row r="101" spans="1:2" x14ac:dyDescent="0.25">
      <c r="A101" s="15" t="s">
        <v>118</v>
      </c>
      <c r="B101" s="16" t="s">
        <v>114</v>
      </c>
    </row>
    <row r="102" spans="1:2" x14ac:dyDescent="0.25">
      <c r="A102" s="15" t="s">
        <v>118</v>
      </c>
      <c r="B102" s="14" t="s">
        <v>115</v>
      </c>
    </row>
  </sheetData>
  <sheetProtection password="C082" sheet="1" objects="1" scenarios="1" selectLockedCells="1" selectUnlockedCells="1"/>
  <mergeCells count="6">
    <mergeCell ref="A82:B82"/>
    <mergeCell ref="A2:D3"/>
    <mergeCell ref="A4:A5"/>
    <mergeCell ref="B4:D4"/>
    <mergeCell ref="A42:C42"/>
    <mergeCell ref="A78:B7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U48"/>
  <sheetViews>
    <sheetView showGridLines="0" zoomScaleNormal="100" workbookViewId="0">
      <selection activeCell="A7" sqref="A7:R7"/>
    </sheetView>
  </sheetViews>
  <sheetFormatPr defaultColWidth="8.85546875" defaultRowHeight="15" x14ac:dyDescent="0.3"/>
  <cols>
    <col min="1" max="1" width="5.7109375" style="20" customWidth="1"/>
    <col min="2" max="2" width="17.85546875" style="20" customWidth="1"/>
    <col min="3" max="3" width="12.28515625" style="20" customWidth="1"/>
    <col min="4" max="4" width="12.7109375" style="20" customWidth="1"/>
    <col min="5" max="7" width="11.85546875" style="20" hidden="1" customWidth="1"/>
    <col min="8" max="8" width="44.85546875" style="20" bestFit="1" customWidth="1"/>
    <col min="9" max="9" width="24.85546875" style="20" customWidth="1"/>
    <col min="10" max="10" width="10.42578125" style="20" customWidth="1"/>
    <col min="11" max="11" width="6.42578125" style="20" bestFit="1" customWidth="1"/>
    <col min="12" max="12" width="11.5703125" style="20" customWidth="1"/>
    <col min="13" max="13" width="11" style="20" hidden="1" customWidth="1"/>
    <col min="14" max="14" width="11.85546875" style="20" customWidth="1"/>
    <col min="15" max="15" width="11" style="20" hidden="1" customWidth="1"/>
    <col min="16" max="16" width="11.42578125" style="20" customWidth="1"/>
    <col min="17" max="17" width="11" style="20" hidden="1" customWidth="1"/>
    <col min="18" max="18" width="16.140625" style="20" customWidth="1"/>
    <col min="19" max="19" width="4.85546875" style="20" customWidth="1"/>
    <col min="20" max="20" width="6.28515625" style="20" bestFit="1" customWidth="1"/>
    <col min="21" max="21" width="8.140625" style="21" customWidth="1"/>
    <col min="22" max="22" width="12.42578125" style="20" customWidth="1"/>
    <col min="23" max="23" width="7.42578125" style="20" customWidth="1"/>
    <col min="24" max="24" width="8.5703125" style="20" customWidth="1"/>
    <col min="25" max="16384" width="8.85546875" style="20"/>
  </cols>
  <sheetData>
    <row r="1" spans="1:21" s="17" customFormat="1" ht="24" customHeight="1" x14ac:dyDescent="0.3">
      <c r="A1" s="156" t="s">
        <v>21</v>
      </c>
      <c r="B1" s="156"/>
      <c r="C1" s="156"/>
      <c r="D1" s="156"/>
      <c r="U1" s="18"/>
    </row>
    <row r="2" spans="1:21" s="17" customFormat="1" x14ac:dyDescent="0.3">
      <c r="A2" s="156" t="s">
        <v>99</v>
      </c>
      <c r="B2" s="156"/>
      <c r="C2" s="156"/>
      <c r="D2" s="156"/>
      <c r="U2" s="18"/>
    </row>
    <row r="3" spans="1:21" x14ac:dyDescent="0.3">
      <c r="A3" s="19"/>
      <c r="R3" s="21"/>
      <c r="U3" s="20"/>
    </row>
    <row r="4" spans="1:21" x14ac:dyDescent="0.3">
      <c r="A4" s="17" t="s">
        <v>130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  <c r="U4" s="20"/>
    </row>
    <row r="5" spans="1:21" x14ac:dyDescent="0.3">
      <c r="A5" s="17" t="s">
        <v>131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U5" s="20"/>
    </row>
    <row r="6" spans="1:21" x14ac:dyDescent="0.3">
      <c r="A6" s="17" t="s">
        <v>132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U6" s="20"/>
    </row>
    <row r="7" spans="1:21" s="17" customFormat="1" ht="16.5" x14ac:dyDescent="0.3">
      <c r="A7" s="157" t="s">
        <v>151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2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U8" s="20"/>
    </row>
    <row r="9" spans="1:21" s="25" customFormat="1" ht="43.5" customHeight="1" x14ac:dyDescent="0.25">
      <c r="A9" s="164" t="s">
        <v>24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 t="s">
        <v>0</v>
      </c>
      <c r="M9" s="164"/>
      <c r="N9" s="164"/>
      <c r="O9" s="164"/>
      <c r="P9" s="164"/>
      <c r="Q9" s="164"/>
      <c r="R9" s="164"/>
    </row>
    <row r="10" spans="1:21" s="25" customFormat="1" ht="31.5" customHeight="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5" t="s">
        <v>1</v>
      </c>
      <c r="M10" s="165"/>
      <c r="N10" s="165" t="s">
        <v>2</v>
      </c>
      <c r="O10" s="165"/>
      <c r="P10" s="165" t="s">
        <v>3</v>
      </c>
      <c r="Q10" s="165"/>
      <c r="R10" s="166" t="s">
        <v>20</v>
      </c>
    </row>
    <row r="11" spans="1:21" ht="72" customHeight="1" x14ac:dyDescent="0.3">
      <c r="A11" s="26" t="s">
        <v>5</v>
      </c>
      <c r="B11" s="26" t="s">
        <v>6</v>
      </c>
      <c r="C11" s="26" t="s">
        <v>7</v>
      </c>
      <c r="D11" s="26" t="s">
        <v>8</v>
      </c>
      <c r="E11" s="168" t="s">
        <v>41</v>
      </c>
      <c r="F11" s="169"/>
      <c r="G11" s="170"/>
      <c r="H11" s="26" t="s">
        <v>98</v>
      </c>
      <c r="I11" s="26" t="s">
        <v>9</v>
      </c>
      <c r="J11" s="26" t="s">
        <v>10</v>
      </c>
      <c r="K11" s="27" t="s">
        <v>11</v>
      </c>
      <c r="L11" s="26" t="s">
        <v>4</v>
      </c>
      <c r="M11" s="26" t="s">
        <v>137</v>
      </c>
      <c r="N11" s="26" t="s">
        <v>4</v>
      </c>
      <c r="O11" s="26" t="s">
        <v>138</v>
      </c>
      <c r="P11" s="26" t="s">
        <v>4</v>
      </c>
      <c r="Q11" s="26" t="s">
        <v>139</v>
      </c>
      <c r="R11" s="167"/>
      <c r="U11" s="20"/>
    </row>
    <row r="12" spans="1:21" ht="22.9" customHeight="1" x14ac:dyDescent="0.3">
      <c r="A12" s="26">
        <v>1</v>
      </c>
      <c r="B12" s="26">
        <v>2</v>
      </c>
      <c r="C12" s="26">
        <v>3</v>
      </c>
      <c r="D12" s="26">
        <v>4</v>
      </c>
      <c r="E12" s="26" t="s">
        <v>42</v>
      </c>
      <c r="F12" s="26" t="s">
        <v>43</v>
      </c>
      <c r="G12" s="26" t="s">
        <v>44</v>
      </c>
      <c r="H12" s="26">
        <v>5</v>
      </c>
      <c r="I12" s="26">
        <v>6</v>
      </c>
      <c r="J12" s="26">
        <v>7</v>
      </c>
      <c r="K12" s="26">
        <v>8</v>
      </c>
      <c r="L12" s="28">
        <v>9</v>
      </c>
      <c r="M12" s="29"/>
      <c r="N12" s="28">
        <v>10</v>
      </c>
      <c r="O12" s="29"/>
      <c r="P12" s="28">
        <v>11</v>
      </c>
      <c r="Q12" s="29"/>
      <c r="R12" s="28">
        <v>12</v>
      </c>
      <c r="U12" s="20"/>
    </row>
    <row r="13" spans="1:21" s="22" customFormat="1" x14ac:dyDescent="0.3">
      <c r="A13" s="31">
        <v>1</v>
      </c>
      <c r="B13" s="33"/>
      <c r="C13" s="33"/>
      <c r="D13" s="33"/>
      <c r="E13" s="34"/>
      <c r="F13" s="34"/>
      <c r="G13" s="34"/>
      <c r="H13" s="33"/>
      <c r="I13" s="35"/>
      <c r="J13" s="31"/>
      <c r="K13" s="36"/>
      <c r="L13" s="37"/>
      <c r="M13" s="38">
        <f t="shared" ref="M13:M34" si="0">L13*5.4</f>
        <v>0</v>
      </c>
      <c r="N13" s="39"/>
      <c r="O13" s="98">
        <f t="shared" ref="O13:O34" si="1">N13*4</f>
        <v>0</v>
      </c>
      <c r="P13" s="41"/>
      <c r="Q13" s="99">
        <f t="shared" ref="Q13:Q34" si="2">P13*2.7</f>
        <v>0</v>
      </c>
      <c r="R13" s="43">
        <f>SUM(M13+O13+Q13)</f>
        <v>0</v>
      </c>
    </row>
    <row r="14" spans="1:21" s="22" customFormat="1" x14ac:dyDescent="0.3">
      <c r="A14" s="44">
        <v>2</v>
      </c>
      <c r="B14" s="51"/>
      <c r="C14" s="51"/>
      <c r="D14" s="33"/>
      <c r="E14" s="34" t="e">
        <f>VLOOKUP(D14,'Radno opterećenje'!$A$2:$D$19,2,FALSE)</f>
        <v>#N/A</v>
      </c>
      <c r="F14" s="34" t="e">
        <f>VLOOKUP(D14,'Radno opterećenje'!$A$2:$D$19,3,FALSE)</f>
        <v>#N/A</v>
      </c>
      <c r="G14" s="34" t="e">
        <f>VLOOKUP(D14,'Radno opterećenje'!$A$2:$D$19,4,FALSE)</f>
        <v>#N/A</v>
      </c>
      <c r="H14" s="33"/>
      <c r="I14" s="46"/>
      <c r="J14" s="31"/>
      <c r="K14" s="36"/>
      <c r="L14" s="37"/>
      <c r="M14" s="47">
        <f t="shared" si="0"/>
        <v>0</v>
      </c>
      <c r="N14" s="39"/>
      <c r="O14" s="100">
        <f t="shared" si="1"/>
        <v>0</v>
      </c>
      <c r="P14" s="41"/>
      <c r="Q14" s="42">
        <f t="shared" si="2"/>
        <v>0</v>
      </c>
      <c r="R14" s="49">
        <f t="shared" ref="R14:R34" si="3">SUM(M14+O14+Q14)</f>
        <v>0</v>
      </c>
    </row>
    <row r="15" spans="1:21" s="22" customFormat="1" x14ac:dyDescent="0.3">
      <c r="A15" s="44">
        <v>3</v>
      </c>
      <c r="B15" s="51"/>
      <c r="C15" s="51"/>
      <c r="D15" s="33"/>
      <c r="E15" s="34" t="e">
        <f>VLOOKUP(D15,'Radno opterećenje'!$A$2:$D$19,2,FALSE)</f>
        <v>#N/A</v>
      </c>
      <c r="F15" s="34" t="e">
        <f>VLOOKUP(D15,'Radno opterećenje'!$A$2:$D$19,3,FALSE)</f>
        <v>#N/A</v>
      </c>
      <c r="G15" s="34" t="e">
        <f>VLOOKUP(D15,'Radno opterećenje'!$A$2:$D$19,4,FALSE)</f>
        <v>#N/A</v>
      </c>
      <c r="H15" s="33"/>
      <c r="I15" s="46"/>
      <c r="J15" s="31"/>
      <c r="K15" s="36"/>
      <c r="L15" s="37"/>
      <c r="M15" s="47">
        <f t="shared" si="0"/>
        <v>0</v>
      </c>
      <c r="N15" s="39"/>
      <c r="O15" s="100">
        <f t="shared" si="1"/>
        <v>0</v>
      </c>
      <c r="P15" s="41"/>
      <c r="Q15" s="42">
        <f t="shared" si="2"/>
        <v>0</v>
      </c>
      <c r="R15" s="49">
        <f t="shared" si="3"/>
        <v>0</v>
      </c>
    </row>
    <row r="16" spans="1:21" s="22" customFormat="1" x14ac:dyDescent="0.3">
      <c r="A16" s="44">
        <v>4</v>
      </c>
      <c r="B16" s="45"/>
      <c r="C16" s="51"/>
      <c r="D16" s="33"/>
      <c r="E16" s="34" t="e">
        <f>VLOOKUP(D16,'Radno opterećenje'!$A$2:$D$19,2,FALSE)</f>
        <v>#N/A</v>
      </c>
      <c r="F16" s="34" t="e">
        <f>VLOOKUP(D16,'Radno opterećenje'!$A$2:$D$19,3,FALSE)</f>
        <v>#N/A</v>
      </c>
      <c r="G16" s="34" t="e">
        <f>VLOOKUP(D16,'Radno opterećenje'!$A$2:$D$19,4,FALSE)</f>
        <v>#N/A</v>
      </c>
      <c r="H16" s="33"/>
      <c r="I16" s="50"/>
      <c r="J16" s="31"/>
      <c r="K16" s="36"/>
      <c r="L16" s="37"/>
      <c r="M16" s="47">
        <f t="shared" si="0"/>
        <v>0</v>
      </c>
      <c r="N16" s="39"/>
      <c r="O16" s="100">
        <f t="shared" si="1"/>
        <v>0</v>
      </c>
      <c r="P16" s="41"/>
      <c r="Q16" s="42">
        <f t="shared" si="2"/>
        <v>0</v>
      </c>
      <c r="R16" s="49">
        <f t="shared" si="3"/>
        <v>0</v>
      </c>
    </row>
    <row r="17" spans="1:21" s="22" customFormat="1" x14ac:dyDescent="0.3">
      <c r="A17" s="44">
        <v>5</v>
      </c>
      <c r="B17" s="51"/>
      <c r="C17" s="51"/>
      <c r="D17" s="33"/>
      <c r="E17" s="34" t="e">
        <f>VLOOKUP(D17,'Radno opterećenje'!$A$2:$D$19,2,FALSE)</f>
        <v>#N/A</v>
      </c>
      <c r="F17" s="34" t="e">
        <f>VLOOKUP(D17,'Radno opterećenje'!$A$2:$D$19,3,FALSE)</f>
        <v>#N/A</v>
      </c>
      <c r="G17" s="34" t="e">
        <f>VLOOKUP(D17,'Radno opterećenje'!$A$2:$D$19,4,FALSE)</f>
        <v>#N/A</v>
      </c>
      <c r="H17" s="33"/>
      <c r="I17" s="46"/>
      <c r="J17" s="31"/>
      <c r="K17" s="36"/>
      <c r="L17" s="37"/>
      <c r="M17" s="47">
        <f t="shared" si="0"/>
        <v>0</v>
      </c>
      <c r="N17" s="39"/>
      <c r="O17" s="100">
        <f t="shared" si="1"/>
        <v>0</v>
      </c>
      <c r="P17" s="41"/>
      <c r="Q17" s="42">
        <f t="shared" si="2"/>
        <v>0</v>
      </c>
      <c r="R17" s="49">
        <f t="shared" si="3"/>
        <v>0</v>
      </c>
    </row>
    <row r="18" spans="1:21" s="22" customFormat="1" x14ac:dyDescent="0.3">
      <c r="A18" s="44">
        <v>6</v>
      </c>
      <c r="B18" s="51"/>
      <c r="C18" s="51"/>
      <c r="D18" s="33"/>
      <c r="E18" s="34" t="e">
        <f>VLOOKUP(D18,'Radno opterećenje'!$A$2:$D$19,2,FALSE)</f>
        <v>#N/A</v>
      </c>
      <c r="F18" s="34" t="e">
        <f>VLOOKUP(D18,'Radno opterećenje'!$A$2:$D$19,3,FALSE)</f>
        <v>#N/A</v>
      </c>
      <c r="G18" s="34" t="e">
        <f>VLOOKUP(D18,'Radno opterećenje'!$A$2:$D$19,4,FALSE)</f>
        <v>#N/A</v>
      </c>
      <c r="H18" s="33"/>
      <c r="I18" s="46"/>
      <c r="J18" s="31"/>
      <c r="K18" s="36"/>
      <c r="L18" s="37"/>
      <c r="M18" s="47">
        <f t="shared" si="0"/>
        <v>0</v>
      </c>
      <c r="N18" s="39"/>
      <c r="O18" s="100">
        <f t="shared" si="1"/>
        <v>0</v>
      </c>
      <c r="P18" s="41"/>
      <c r="Q18" s="42">
        <f t="shared" si="2"/>
        <v>0</v>
      </c>
      <c r="R18" s="49">
        <f t="shared" si="3"/>
        <v>0</v>
      </c>
    </row>
    <row r="19" spans="1:21" s="22" customFormat="1" x14ac:dyDescent="0.3">
      <c r="A19" s="44">
        <v>7</v>
      </c>
      <c r="B19" s="51"/>
      <c r="C19" s="51"/>
      <c r="D19" s="33"/>
      <c r="E19" s="34" t="e">
        <f>VLOOKUP(D19,'Radno opterećenje'!$A$2:$D$19,2,FALSE)</f>
        <v>#N/A</v>
      </c>
      <c r="F19" s="34" t="e">
        <f>VLOOKUP(D19,'Radno opterećenje'!$A$2:$D$19,3,FALSE)</f>
        <v>#N/A</v>
      </c>
      <c r="G19" s="34" t="e">
        <f>VLOOKUP(D19,'Radno opterećenje'!$A$2:$D$19,4,FALSE)</f>
        <v>#N/A</v>
      </c>
      <c r="H19" s="33"/>
      <c r="I19" s="51"/>
      <c r="J19" s="31"/>
      <c r="K19" s="36"/>
      <c r="L19" s="37"/>
      <c r="M19" s="47">
        <f t="shared" si="0"/>
        <v>0</v>
      </c>
      <c r="N19" s="39"/>
      <c r="O19" s="100">
        <f t="shared" si="1"/>
        <v>0</v>
      </c>
      <c r="P19" s="41"/>
      <c r="Q19" s="42">
        <f t="shared" si="2"/>
        <v>0</v>
      </c>
      <c r="R19" s="49">
        <f t="shared" si="3"/>
        <v>0</v>
      </c>
    </row>
    <row r="20" spans="1:21" s="22" customFormat="1" x14ac:dyDescent="0.3">
      <c r="A20" s="44">
        <v>8</v>
      </c>
      <c r="B20" s="45"/>
      <c r="C20" s="51"/>
      <c r="D20" s="33"/>
      <c r="E20" s="34" t="e">
        <f>VLOOKUP(D20,'Radno opterećenje'!$A$2:$D$19,2,FALSE)</f>
        <v>#N/A</v>
      </c>
      <c r="F20" s="34" t="e">
        <f>VLOOKUP(D20,'Radno opterećenje'!$A$2:$D$19,3,FALSE)</f>
        <v>#N/A</v>
      </c>
      <c r="G20" s="34" t="e">
        <f>VLOOKUP(D20,'Radno opterećenje'!$A$2:$D$19,4,FALSE)</f>
        <v>#N/A</v>
      </c>
      <c r="H20" s="33"/>
      <c r="I20" s="45"/>
      <c r="J20" s="31"/>
      <c r="K20" s="36"/>
      <c r="L20" s="37"/>
      <c r="M20" s="47">
        <f t="shared" si="0"/>
        <v>0</v>
      </c>
      <c r="N20" s="39"/>
      <c r="O20" s="100">
        <f t="shared" si="1"/>
        <v>0</v>
      </c>
      <c r="P20" s="41"/>
      <c r="Q20" s="42">
        <f t="shared" si="2"/>
        <v>0</v>
      </c>
      <c r="R20" s="49">
        <f t="shared" si="3"/>
        <v>0</v>
      </c>
    </row>
    <row r="21" spans="1:21" s="22" customFormat="1" x14ac:dyDescent="0.3">
      <c r="A21" s="44">
        <v>9</v>
      </c>
      <c r="B21" s="45"/>
      <c r="C21" s="51"/>
      <c r="D21" s="33"/>
      <c r="E21" s="34" t="e">
        <f>VLOOKUP(D21,'Radno opterećenje'!$A$2:$D$19,2,FALSE)</f>
        <v>#N/A</v>
      </c>
      <c r="F21" s="34" t="e">
        <f>VLOOKUP(D21,'Radno opterećenje'!$A$2:$D$19,3,FALSE)</f>
        <v>#N/A</v>
      </c>
      <c r="G21" s="34" t="e">
        <f>VLOOKUP(D21,'Radno opterećenje'!$A$2:$D$19,4,FALSE)</f>
        <v>#N/A</v>
      </c>
      <c r="H21" s="33"/>
      <c r="I21" s="50"/>
      <c r="J21" s="31"/>
      <c r="K21" s="36"/>
      <c r="L21" s="37"/>
      <c r="M21" s="47">
        <f t="shared" si="0"/>
        <v>0</v>
      </c>
      <c r="N21" s="39"/>
      <c r="O21" s="100">
        <f t="shared" si="1"/>
        <v>0</v>
      </c>
      <c r="P21" s="41"/>
      <c r="Q21" s="42">
        <f t="shared" si="2"/>
        <v>0</v>
      </c>
      <c r="R21" s="49">
        <f t="shared" si="3"/>
        <v>0</v>
      </c>
    </row>
    <row r="22" spans="1:21" s="22" customFormat="1" x14ac:dyDescent="0.3">
      <c r="A22" s="44">
        <v>10</v>
      </c>
      <c r="B22" s="51"/>
      <c r="C22" s="51"/>
      <c r="D22" s="33"/>
      <c r="E22" s="34" t="e">
        <f>VLOOKUP(D22,'Radno opterećenje'!$A$2:$D$19,2,FALSE)</f>
        <v>#N/A</v>
      </c>
      <c r="F22" s="34" t="e">
        <f>VLOOKUP(D22,'Radno opterećenje'!$A$2:$D$19,3,FALSE)</f>
        <v>#N/A</v>
      </c>
      <c r="G22" s="34" t="e">
        <f>VLOOKUP(D22,'Radno opterećenje'!$A$2:$D$19,4,FALSE)</f>
        <v>#N/A</v>
      </c>
      <c r="H22" s="33"/>
      <c r="I22" s="46"/>
      <c r="J22" s="31"/>
      <c r="K22" s="36"/>
      <c r="L22" s="37"/>
      <c r="M22" s="47">
        <f t="shared" si="0"/>
        <v>0</v>
      </c>
      <c r="N22" s="39"/>
      <c r="O22" s="100">
        <f t="shared" si="1"/>
        <v>0</v>
      </c>
      <c r="P22" s="41"/>
      <c r="Q22" s="42">
        <f t="shared" si="2"/>
        <v>0</v>
      </c>
      <c r="R22" s="49">
        <f t="shared" si="3"/>
        <v>0</v>
      </c>
    </row>
    <row r="23" spans="1:21" s="22" customFormat="1" x14ac:dyDescent="0.3">
      <c r="A23" s="44">
        <v>11</v>
      </c>
      <c r="B23" s="51"/>
      <c r="C23" s="51"/>
      <c r="D23" s="33"/>
      <c r="E23" s="34" t="e">
        <f>VLOOKUP(D23,'Radno opterećenje'!$A$2:$D$19,2,FALSE)</f>
        <v>#N/A</v>
      </c>
      <c r="F23" s="34" t="e">
        <f>VLOOKUP(D23,'Radno opterećenje'!$A$2:$D$19,3,FALSE)</f>
        <v>#N/A</v>
      </c>
      <c r="G23" s="34" t="e">
        <f>VLOOKUP(D23,'Radno opterećenje'!$A$2:$D$19,4,FALSE)</f>
        <v>#N/A</v>
      </c>
      <c r="H23" s="33"/>
      <c r="I23" s="46"/>
      <c r="J23" s="31"/>
      <c r="K23" s="36"/>
      <c r="L23" s="37"/>
      <c r="M23" s="47">
        <f t="shared" si="0"/>
        <v>0</v>
      </c>
      <c r="N23" s="39"/>
      <c r="O23" s="100">
        <f t="shared" si="1"/>
        <v>0</v>
      </c>
      <c r="P23" s="41"/>
      <c r="Q23" s="42">
        <f t="shared" si="2"/>
        <v>0</v>
      </c>
      <c r="R23" s="49">
        <f t="shared" si="3"/>
        <v>0</v>
      </c>
    </row>
    <row r="24" spans="1:21" s="22" customFormat="1" x14ac:dyDescent="0.3">
      <c r="A24" s="44">
        <v>12</v>
      </c>
      <c r="B24" s="51"/>
      <c r="C24" s="51"/>
      <c r="D24" s="33"/>
      <c r="E24" s="34" t="e">
        <f>VLOOKUP(D24,'Radno opterećenje'!$A$2:$D$19,2,FALSE)</f>
        <v>#N/A</v>
      </c>
      <c r="F24" s="34" t="e">
        <f>VLOOKUP(D24,'Radno opterećenje'!$A$2:$D$19,3,FALSE)</f>
        <v>#N/A</v>
      </c>
      <c r="G24" s="34" t="e">
        <f>VLOOKUP(D24,'Radno opterećenje'!$A$2:$D$19,4,FALSE)</f>
        <v>#N/A</v>
      </c>
      <c r="H24" s="33"/>
      <c r="I24" s="51"/>
      <c r="J24" s="31"/>
      <c r="K24" s="36"/>
      <c r="L24" s="37"/>
      <c r="M24" s="47">
        <f t="shared" si="0"/>
        <v>0</v>
      </c>
      <c r="N24" s="39"/>
      <c r="O24" s="100">
        <f t="shared" si="1"/>
        <v>0</v>
      </c>
      <c r="P24" s="41"/>
      <c r="Q24" s="42">
        <f t="shared" si="2"/>
        <v>0</v>
      </c>
      <c r="R24" s="49">
        <f t="shared" si="3"/>
        <v>0</v>
      </c>
    </row>
    <row r="25" spans="1:21" s="22" customFormat="1" x14ac:dyDescent="0.3">
      <c r="A25" s="44">
        <v>13</v>
      </c>
      <c r="B25" s="45"/>
      <c r="C25" s="51"/>
      <c r="D25" s="33"/>
      <c r="E25" s="34" t="e">
        <f>VLOOKUP(D25,'Radno opterećenje'!$A$2:$D$19,2,FALSE)</f>
        <v>#N/A</v>
      </c>
      <c r="F25" s="34" t="e">
        <f>VLOOKUP(D25,'Radno opterećenje'!$A$2:$D$19,3,FALSE)</f>
        <v>#N/A</v>
      </c>
      <c r="G25" s="34" t="e">
        <f>VLOOKUP(D25,'Radno opterećenje'!$A$2:$D$19,4,FALSE)</f>
        <v>#N/A</v>
      </c>
      <c r="H25" s="33"/>
      <c r="I25" s="45"/>
      <c r="J25" s="31"/>
      <c r="K25" s="36"/>
      <c r="L25" s="37"/>
      <c r="M25" s="47">
        <f t="shared" si="0"/>
        <v>0</v>
      </c>
      <c r="N25" s="39"/>
      <c r="O25" s="100">
        <f t="shared" si="1"/>
        <v>0</v>
      </c>
      <c r="P25" s="41"/>
      <c r="Q25" s="42">
        <f t="shared" si="2"/>
        <v>0</v>
      </c>
      <c r="R25" s="49">
        <f t="shared" si="3"/>
        <v>0</v>
      </c>
    </row>
    <row r="26" spans="1:21" x14ac:dyDescent="0.3">
      <c r="A26" s="44">
        <v>14</v>
      </c>
      <c r="B26" s="45"/>
      <c r="C26" s="51"/>
      <c r="D26" s="33"/>
      <c r="E26" s="34" t="e">
        <f>VLOOKUP(D26,'Radno opterećenje'!$A$2:$D$19,2,FALSE)</f>
        <v>#N/A</v>
      </c>
      <c r="F26" s="34" t="e">
        <f>VLOOKUP(D26,'Radno opterećenje'!$A$2:$D$19,3,FALSE)</f>
        <v>#N/A</v>
      </c>
      <c r="G26" s="34" t="e">
        <f>VLOOKUP(D26,'Radno opterećenje'!$A$2:$D$19,4,FALSE)</f>
        <v>#N/A</v>
      </c>
      <c r="H26" s="33"/>
      <c r="I26" s="50"/>
      <c r="J26" s="31"/>
      <c r="K26" s="36"/>
      <c r="L26" s="37"/>
      <c r="M26" s="47">
        <f t="shared" si="0"/>
        <v>0</v>
      </c>
      <c r="N26" s="39"/>
      <c r="O26" s="100">
        <f t="shared" si="1"/>
        <v>0</v>
      </c>
      <c r="P26" s="41"/>
      <c r="Q26" s="42">
        <f t="shared" si="2"/>
        <v>0</v>
      </c>
      <c r="R26" s="49">
        <f t="shared" si="3"/>
        <v>0</v>
      </c>
      <c r="U26" s="20"/>
    </row>
    <row r="27" spans="1:21" x14ac:dyDescent="0.3">
      <c r="A27" s="44">
        <v>15</v>
      </c>
      <c r="B27" s="51"/>
      <c r="C27" s="51"/>
      <c r="D27" s="33"/>
      <c r="E27" s="34" t="e">
        <f>VLOOKUP(D27,'Radno opterećenje'!$A$2:$D$19,2,FALSE)</f>
        <v>#N/A</v>
      </c>
      <c r="F27" s="34" t="e">
        <f>VLOOKUP(D27,'Radno opterećenje'!$A$2:$D$19,3,FALSE)</f>
        <v>#N/A</v>
      </c>
      <c r="G27" s="34" t="e">
        <f>VLOOKUP(D27,'Radno opterećenje'!$A$2:$D$19,4,FALSE)</f>
        <v>#N/A</v>
      </c>
      <c r="H27" s="33"/>
      <c r="I27" s="46"/>
      <c r="J27" s="31"/>
      <c r="K27" s="36"/>
      <c r="L27" s="37"/>
      <c r="M27" s="47">
        <f t="shared" si="0"/>
        <v>0</v>
      </c>
      <c r="N27" s="39"/>
      <c r="O27" s="100">
        <f t="shared" si="1"/>
        <v>0</v>
      </c>
      <c r="P27" s="41"/>
      <c r="Q27" s="42">
        <f t="shared" si="2"/>
        <v>0</v>
      </c>
      <c r="R27" s="49">
        <f t="shared" si="3"/>
        <v>0</v>
      </c>
      <c r="U27" s="20"/>
    </row>
    <row r="28" spans="1:21" x14ac:dyDescent="0.3">
      <c r="A28" s="44">
        <v>16</v>
      </c>
      <c r="B28" s="51"/>
      <c r="C28" s="51"/>
      <c r="D28" s="33"/>
      <c r="E28" s="34" t="e">
        <f>VLOOKUP(D28,'Radno opterećenje'!$A$2:$D$19,2,FALSE)</f>
        <v>#N/A</v>
      </c>
      <c r="F28" s="34" t="e">
        <f>VLOOKUP(D28,'Radno opterećenje'!$A$2:$D$19,3,FALSE)</f>
        <v>#N/A</v>
      </c>
      <c r="G28" s="34" t="e">
        <f>VLOOKUP(D28,'Radno opterećenje'!$A$2:$D$19,4,FALSE)</f>
        <v>#N/A</v>
      </c>
      <c r="H28" s="33"/>
      <c r="I28" s="46"/>
      <c r="J28" s="31"/>
      <c r="K28" s="36"/>
      <c r="L28" s="37"/>
      <c r="M28" s="47">
        <f t="shared" si="0"/>
        <v>0</v>
      </c>
      <c r="N28" s="39"/>
      <c r="O28" s="100">
        <f t="shared" si="1"/>
        <v>0</v>
      </c>
      <c r="P28" s="41"/>
      <c r="Q28" s="42">
        <f t="shared" si="2"/>
        <v>0</v>
      </c>
      <c r="R28" s="49">
        <f t="shared" si="3"/>
        <v>0</v>
      </c>
    </row>
    <row r="29" spans="1:21" x14ac:dyDescent="0.3">
      <c r="A29" s="44">
        <v>17</v>
      </c>
      <c r="B29" s="51"/>
      <c r="C29" s="51"/>
      <c r="D29" s="33"/>
      <c r="E29" s="34" t="e">
        <f>VLOOKUP(D29,'Radno opterećenje'!$A$2:$D$19,2,FALSE)</f>
        <v>#N/A</v>
      </c>
      <c r="F29" s="34" t="e">
        <f>VLOOKUP(D29,'Radno opterećenje'!$A$2:$D$19,3,FALSE)</f>
        <v>#N/A</v>
      </c>
      <c r="G29" s="34" t="e">
        <f>VLOOKUP(D29,'Radno opterećenje'!$A$2:$D$19,4,FALSE)</f>
        <v>#N/A</v>
      </c>
      <c r="H29" s="33"/>
      <c r="I29" s="51"/>
      <c r="J29" s="31"/>
      <c r="K29" s="36"/>
      <c r="L29" s="37"/>
      <c r="M29" s="47">
        <f t="shared" si="0"/>
        <v>0</v>
      </c>
      <c r="N29" s="39"/>
      <c r="O29" s="100">
        <f t="shared" si="1"/>
        <v>0</v>
      </c>
      <c r="P29" s="41"/>
      <c r="Q29" s="42">
        <f t="shared" si="2"/>
        <v>0</v>
      </c>
      <c r="R29" s="49">
        <f t="shared" si="3"/>
        <v>0</v>
      </c>
    </row>
    <row r="30" spans="1:21" x14ac:dyDescent="0.3">
      <c r="A30" s="44">
        <v>18</v>
      </c>
      <c r="B30" s="45"/>
      <c r="C30" s="51"/>
      <c r="D30" s="33"/>
      <c r="E30" s="34" t="e">
        <f>VLOOKUP(D30,'Radno opterećenje'!$A$2:$D$19,2,FALSE)</f>
        <v>#N/A</v>
      </c>
      <c r="F30" s="34" t="e">
        <f>VLOOKUP(D30,'Radno opterećenje'!$A$2:$D$19,3,FALSE)</f>
        <v>#N/A</v>
      </c>
      <c r="G30" s="34" t="e">
        <f>VLOOKUP(D30,'Radno opterećenje'!$A$2:$D$19,4,FALSE)</f>
        <v>#N/A</v>
      </c>
      <c r="H30" s="33"/>
      <c r="I30" s="45"/>
      <c r="J30" s="31"/>
      <c r="K30" s="36"/>
      <c r="L30" s="37"/>
      <c r="M30" s="47">
        <f t="shared" si="0"/>
        <v>0</v>
      </c>
      <c r="N30" s="39"/>
      <c r="O30" s="100">
        <f t="shared" si="1"/>
        <v>0</v>
      </c>
      <c r="P30" s="41"/>
      <c r="Q30" s="42">
        <f t="shared" si="2"/>
        <v>0</v>
      </c>
      <c r="R30" s="49">
        <f t="shared" si="3"/>
        <v>0</v>
      </c>
    </row>
    <row r="31" spans="1:21" x14ac:dyDescent="0.3">
      <c r="A31" s="44">
        <v>19</v>
      </c>
      <c r="B31" s="45"/>
      <c r="C31" s="51"/>
      <c r="D31" s="33"/>
      <c r="E31" s="34" t="e">
        <f>VLOOKUP(D31,'Radno opterećenje'!$A$2:$D$19,2,FALSE)</f>
        <v>#N/A</v>
      </c>
      <c r="F31" s="34" t="e">
        <f>VLOOKUP(D31,'Radno opterećenje'!$A$2:$D$19,3,FALSE)</f>
        <v>#N/A</v>
      </c>
      <c r="G31" s="34" t="e">
        <f>VLOOKUP(D31,'Radno opterećenje'!$A$2:$D$19,4,FALSE)</f>
        <v>#N/A</v>
      </c>
      <c r="H31" s="33"/>
      <c r="I31" s="50"/>
      <c r="J31" s="31"/>
      <c r="K31" s="36"/>
      <c r="L31" s="37"/>
      <c r="M31" s="47">
        <f t="shared" si="0"/>
        <v>0</v>
      </c>
      <c r="N31" s="39"/>
      <c r="O31" s="100">
        <f t="shared" si="1"/>
        <v>0</v>
      </c>
      <c r="P31" s="41"/>
      <c r="Q31" s="42">
        <f t="shared" si="2"/>
        <v>0</v>
      </c>
      <c r="R31" s="49">
        <f t="shared" si="3"/>
        <v>0</v>
      </c>
    </row>
    <row r="32" spans="1:21" x14ac:dyDescent="0.3">
      <c r="A32" s="44">
        <v>20</v>
      </c>
      <c r="B32" s="51"/>
      <c r="C32" s="51"/>
      <c r="D32" s="33"/>
      <c r="E32" s="34" t="e">
        <f>VLOOKUP(D32,'Radno opterećenje'!$A$2:$D$19,2,FALSE)</f>
        <v>#N/A</v>
      </c>
      <c r="F32" s="34" t="e">
        <f>VLOOKUP(D32,'Radno opterećenje'!$A$2:$D$19,3,FALSE)</f>
        <v>#N/A</v>
      </c>
      <c r="G32" s="34" t="e">
        <f>VLOOKUP(D32,'Radno opterećenje'!$A$2:$D$19,4,FALSE)</f>
        <v>#N/A</v>
      </c>
      <c r="H32" s="33"/>
      <c r="I32" s="46"/>
      <c r="J32" s="31"/>
      <c r="K32" s="36"/>
      <c r="L32" s="37"/>
      <c r="M32" s="47">
        <f t="shared" si="0"/>
        <v>0</v>
      </c>
      <c r="N32" s="39"/>
      <c r="O32" s="100">
        <f t="shared" si="1"/>
        <v>0</v>
      </c>
      <c r="P32" s="41"/>
      <c r="Q32" s="42">
        <f t="shared" si="2"/>
        <v>0</v>
      </c>
      <c r="R32" s="49">
        <f t="shared" si="3"/>
        <v>0</v>
      </c>
    </row>
    <row r="33" spans="1:21" x14ac:dyDescent="0.3">
      <c r="A33" s="44">
        <v>21</v>
      </c>
      <c r="B33" s="51"/>
      <c r="C33" s="51"/>
      <c r="D33" s="33"/>
      <c r="E33" s="34" t="e">
        <f>VLOOKUP(D33,'Radno opterećenje'!$A$2:$D$19,2,FALSE)</f>
        <v>#N/A</v>
      </c>
      <c r="F33" s="34" t="e">
        <f>VLOOKUP(D33,'Radno opterećenje'!$A$2:$D$19,3,FALSE)</f>
        <v>#N/A</v>
      </c>
      <c r="G33" s="34" t="e">
        <f>VLOOKUP(D33,'Radno opterećenje'!$A$2:$D$19,4,FALSE)</f>
        <v>#N/A</v>
      </c>
      <c r="H33" s="33"/>
      <c r="I33" s="46"/>
      <c r="J33" s="31"/>
      <c r="K33" s="36"/>
      <c r="L33" s="37"/>
      <c r="M33" s="47">
        <f t="shared" si="0"/>
        <v>0</v>
      </c>
      <c r="N33" s="39"/>
      <c r="O33" s="100">
        <f t="shared" si="1"/>
        <v>0</v>
      </c>
      <c r="P33" s="41"/>
      <c r="Q33" s="42">
        <f t="shared" si="2"/>
        <v>0</v>
      </c>
      <c r="R33" s="49">
        <f t="shared" si="3"/>
        <v>0</v>
      </c>
    </row>
    <row r="34" spans="1:21" x14ac:dyDescent="0.3">
      <c r="A34" s="44">
        <v>22</v>
      </c>
      <c r="B34" s="51"/>
      <c r="C34" s="51"/>
      <c r="D34" s="33"/>
      <c r="E34" s="34" t="e">
        <f>VLOOKUP(D34,'Radno opterećenje'!$A$2:$D$19,2,FALSE)</f>
        <v>#N/A</v>
      </c>
      <c r="F34" s="34" t="e">
        <f>VLOOKUP(D34,'Radno opterećenje'!$A$2:$D$19,3,FALSE)</f>
        <v>#N/A</v>
      </c>
      <c r="G34" s="34" t="e">
        <f>VLOOKUP(D34,'Radno opterećenje'!$A$2:$D$19,4,FALSE)</f>
        <v>#N/A</v>
      </c>
      <c r="H34" s="33"/>
      <c r="I34" s="51"/>
      <c r="J34" s="31"/>
      <c r="K34" s="36"/>
      <c r="L34" s="37"/>
      <c r="M34" s="52">
        <f t="shared" si="0"/>
        <v>0</v>
      </c>
      <c r="N34" s="39"/>
      <c r="O34" s="101">
        <f t="shared" si="1"/>
        <v>0</v>
      </c>
      <c r="P34" s="41"/>
      <c r="Q34" s="102">
        <f t="shared" si="2"/>
        <v>0</v>
      </c>
      <c r="R34" s="54">
        <f t="shared" si="3"/>
        <v>0</v>
      </c>
    </row>
    <row r="35" spans="1:21" x14ac:dyDescent="0.3">
      <c r="H35" s="33"/>
    </row>
    <row r="36" spans="1:21" x14ac:dyDescent="0.3">
      <c r="A36" s="55"/>
      <c r="B36" s="56" t="s">
        <v>61</v>
      </c>
      <c r="C36" s="55"/>
      <c r="D36" s="55"/>
      <c r="E36" s="55"/>
      <c r="F36" s="55"/>
      <c r="G36" s="55"/>
      <c r="H36" s="55"/>
      <c r="I36" s="55"/>
      <c r="J36" s="57"/>
      <c r="K36" s="57"/>
      <c r="L36" s="57"/>
      <c r="M36" s="57"/>
      <c r="N36" s="57"/>
      <c r="O36" s="57"/>
      <c r="P36" s="57"/>
      <c r="Q36" s="57"/>
      <c r="R36" s="57"/>
      <c r="U36" s="20"/>
    </row>
    <row r="37" spans="1:21" x14ac:dyDescent="0.3">
      <c r="A37" s="44">
        <v>1</v>
      </c>
      <c r="B37" s="45"/>
      <c r="C37" s="44"/>
      <c r="D37" s="33"/>
      <c r="E37" s="34" t="e">
        <f>VLOOKUP(D37,'Radno opterećenje'!$A$2:$D$19,2,FALSE)</f>
        <v>#N/A</v>
      </c>
      <c r="F37" s="34" t="e">
        <f>VLOOKUP(D37,'Radno opterećenje'!$A$2:$D$19,3,FALSE)</f>
        <v>#N/A</v>
      </c>
      <c r="G37" s="34" t="e">
        <f>VLOOKUP(D37,'Radno opterećenje'!$A$2:$D$19,4,FALSE)</f>
        <v>#N/A</v>
      </c>
      <c r="H37" s="33"/>
      <c r="I37" s="50"/>
      <c r="J37" s="31"/>
      <c r="K37" s="36"/>
      <c r="L37" s="37"/>
      <c r="M37" s="38">
        <f>L37*5.4</f>
        <v>0</v>
      </c>
      <c r="N37" s="39"/>
      <c r="O37" s="98">
        <f>N37*4</f>
        <v>0</v>
      </c>
      <c r="P37" s="41"/>
      <c r="Q37" s="99">
        <f>P37*2.7</f>
        <v>0</v>
      </c>
      <c r="R37" s="43">
        <f>SUM(M37+O37+Q37)</f>
        <v>0</v>
      </c>
    </row>
    <row r="38" spans="1:21" x14ac:dyDescent="0.3">
      <c r="A38" s="44">
        <v>2</v>
      </c>
      <c r="B38" s="46"/>
      <c r="C38" s="44"/>
      <c r="D38" s="33"/>
      <c r="E38" s="34" t="e">
        <f>VLOOKUP(D38,'Radno opterećenje'!$A$2:$D$19,2,FALSE)</f>
        <v>#N/A</v>
      </c>
      <c r="F38" s="34" t="e">
        <f>VLOOKUP(D38,'Radno opterećenje'!$A$2:$D$19,3,FALSE)</f>
        <v>#N/A</v>
      </c>
      <c r="G38" s="34" t="e">
        <f>VLOOKUP(D38,'Radno opterećenje'!$A$2:$D$19,4,FALSE)</f>
        <v>#N/A</v>
      </c>
      <c r="H38" s="33"/>
      <c r="I38" s="46"/>
      <c r="J38" s="31"/>
      <c r="K38" s="36"/>
      <c r="L38" s="37"/>
      <c r="M38" s="47">
        <f>L38*5.4</f>
        <v>0</v>
      </c>
      <c r="N38" s="39"/>
      <c r="O38" s="100">
        <f>N38*4</f>
        <v>0</v>
      </c>
      <c r="P38" s="41"/>
      <c r="Q38" s="42">
        <f>P38*2.7</f>
        <v>0</v>
      </c>
      <c r="R38" s="49">
        <f t="shared" ref="R38:R40" si="4">SUM(M38+O38+Q38)</f>
        <v>0</v>
      </c>
    </row>
    <row r="39" spans="1:21" x14ac:dyDescent="0.3">
      <c r="A39" s="68">
        <v>3</v>
      </c>
      <c r="B39" s="103"/>
      <c r="C39" s="68"/>
      <c r="D39" s="71"/>
      <c r="E39" s="72" t="e">
        <f>VLOOKUP(D39,'Radno opterećenje'!$A$2:$D$19,2,FALSE)</f>
        <v>#N/A</v>
      </c>
      <c r="F39" s="72" t="e">
        <f>VLOOKUP(D39,'Radno opterećenje'!$A$2:$D$19,3,FALSE)</f>
        <v>#N/A</v>
      </c>
      <c r="G39" s="72" t="e">
        <f>VLOOKUP(D39,'Radno opterećenje'!$A$2:$D$19,4,FALSE)</f>
        <v>#N/A</v>
      </c>
      <c r="H39" s="33"/>
      <c r="I39" s="103"/>
      <c r="J39" s="74"/>
      <c r="K39" s="75"/>
      <c r="L39" s="76"/>
      <c r="M39" s="77">
        <f>L39*5.4</f>
        <v>0</v>
      </c>
      <c r="N39" s="78"/>
      <c r="O39" s="104">
        <f>N39*4</f>
        <v>0</v>
      </c>
      <c r="P39" s="80"/>
      <c r="Q39" s="81">
        <f>P39*2.7</f>
        <v>0</v>
      </c>
      <c r="R39" s="49">
        <f t="shared" si="4"/>
        <v>0</v>
      </c>
    </row>
    <row r="40" spans="1:21" x14ac:dyDescent="0.3">
      <c r="A40" s="44">
        <v>4</v>
      </c>
      <c r="B40" s="46"/>
      <c r="C40" s="44"/>
      <c r="D40" s="51"/>
      <c r="E40" s="59" t="e">
        <f>VLOOKUP(D40,'Radno opterećenje'!$A$2:$D$19,2,FALSE)</f>
        <v>#N/A</v>
      </c>
      <c r="F40" s="59" t="e">
        <f>VLOOKUP(D40,'Radno opterećenje'!$A$2:$D$19,3,FALSE)</f>
        <v>#N/A</v>
      </c>
      <c r="G40" s="59" t="e">
        <f>VLOOKUP(D40,'Radno opterećenje'!$A$2:$D$19,4,FALSE)</f>
        <v>#N/A</v>
      </c>
      <c r="H40" s="33"/>
      <c r="I40" s="51"/>
      <c r="J40" s="44"/>
      <c r="K40" s="60"/>
      <c r="L40" s="37"/>
      <c r="M40" s="61">
        <f>L40*5.4</f>
        <v>0</v>
      </c>
      <c r="N40" s="39"/>
      <c r="O40" s="105">
        <f>N40*4</f>
        <v>0</v>
      </c>
      <c r="P40" s="41"/>
      <c r="Q40" s="63">
        <f>P40*2.7</f>
        <v>0</v>
      </c>
      <c r="R40" s="54">
        <f t="shared" si="4"/>
        <v>0</v>
      </c>
    </row>
    <row r="41" spans="1:21" x14ac:dyDescent="0.3">
      <c r="A41" s="82"/>
      <c r="B41" s="106"/>
      <c r="C41" s="82"/>
      <c r="D41" s="85"/>
      <c r="E41" s="86"/>
      <c r="F41" s="86"/>
      <c r="G41" s="86"/>
      <c r="H41" s="85"/>
      <c r="I41" s="85"/>
      <c r="J41" s="82"/>
      <c r="K41" s="82"/>
      <c r="L41" s="88"/>
      <c r="M41" s="89"/>
      <c r="N41" s="88"/>
      <c r="O41" s="90"/>
      <c r="P41" s="91"/>
      <c r="Q41" s="92"/>
      <c r="R41" s="93"/>
    </row>
    <row r="42" spans="1:21" x14ac:dyDescent="0.3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91"/>
      <c r="Q42" s="91"/>
      <c r="R42" s="107"/>
    </row>
    <row r="43" spans="1:21" x14ac:dyDescent="0.3">
      <c r="P43" s="95" t="s">
        <v>23</v>
      </c>
      <c r="Q43" s="95"/>
    </row>
    <row r="44" spans="1:21" x14ac:dyDescent="0.3">
      <c r="P44" s="95"/>
      <c r="Q44" s="95"/>
    </row>
    <row r="45" spans="1:21" x14ac:dyDescent="0.3">
      <c r="N45" s="96"/>
      <c r="O45" s="96"/>
      <c r="P45" s="96"/>
      <c r="Q45" s="96"/>
      <c r="R45" s="96"/>
    </row>
    <row r="46" spans="1:21" x14ac:dyDescent="0.3">
      <c r="N46" s="108"/>
      <c r="O46" s="108"/>
      <c r="P46" s="108"/>
      <c r="Q46" s="108"/>
      <c r="R46" s="108"/>
    </row>
    <row r="47" spans="1:21" x14ac:dyDescent="0.3">
      <c r="A47" s="20" t="s">
        <v>63</v>
      </c>
      <c r="K47" s="94"/>
      <c r="L47" s="94"/>
    </row>
    <row r="48" spans="1:21" x14ac:dyDescent="0.3">
      <c r="A48" s="20" t="s">
        <v>64</v>
      </c>
      <c r="K48" s="94"/>
      <c r="L48" s="94"/>
    </row>
  </sheetData>
  <mergeCells count="10">
    <mergeCell ref="A1:D1"/>
    <mergeCell ref="A2:D2"/>
    <mergeCell ref="A7:R7"/>
    <mergeCell ref="A9:K10"/>
    <mergeCell ref="L9:R9"/>
    <mergeCell ref="L10:M10"/>
    <mergeCell ref="N10:O10"/>
    <mergeCell ref="P10:Q10"/>
    <mergeCell ref="R10:R11"/>
    <mergeCell ref="E11:G11"/>
  </mergeCells>
  <conditionalFormatting sqref="L47:L48">
    <cfRule type="cellIs" dxfId="24" priority="2" operator="lessThan">
      <formula>0</formula>
    </cfRule>
  </conditionalFormatting>
  <conditionalFormatting sqref="L36">
    <cfRule type="cellIs" dxfId="23" priority="1" operator="lessThan">
      <formula>0</formula>
    </cfRule>
  </conditionalFormatting>
  <dataValidations count="3">
    <dataValidation type="list" allowBlank="1" showInputMessage="1" showErrorMessage="1" sqref="H41">
      <formula1>$A$42:$A$74</formula1>
    </dataValidation>
    <dataValidation type="list" allowBlank="1" showInputMessage="1" showErrorMessage="1" sqref="J37:J41">
      <formula1>$B$79:$B$80</formula1>
    </dataValidation>
    <dataValidation type="list" allowBlank="1" showInputMessage="1" showErrorMessage="1" sqref="K37:K41">
      <formula1>$B$83:$B$102</formula1>
    </dataValidation>
  </dataValidations>
  <pageMargins left="0.2" right="0.2" top="0.5" bottom="0.5" header="0.3" footer="0.3"/>
  <pageSetup paperSize="9" scale="60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'Radno opterećenje'!$A$6:$A$19</xm:f>
          </x14:formula1>
          <xm:sqref>D13:D34 D37:D41</xm:sqref>
        </x14:dataValidation>
        <x14:dataValidation type="list" allowBlank="1" showInputMessage="1" showErrorMessage="1">
          <x14:formula1>
            <xm:f>'Radno opterećenje'!$A$43:$A$74</xm:f>
          </x14:formula1>
          <xm:sqref>H13:H35 H37:H40 A2:D2</xm:sqref>
        </x14:dataValidation>
        <x14:dataValidation type="list" allowBlank="1" showInputMessage="1" showErrorMessage="1">
          <x14:formula1>
            <xm:f>'Radno opterećenje'!$B$79:$B$80</xm:f>
          </x14:formula1>
          <xm:sqref>J13:J34</xm:sqref>
        </x14:dataValidation>
        <x14:dataValidation type="list" allowBlank="1" showInputMessage="1" showErrorMessage="1">
          <x14:formula1>
            <xm:f>'Radno opterećenje'!$B$83:$B$102</xm:f>
          </x14:formula1>
          <xm:sqref>K13:K34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39997558519241921"/>
    <pageSetUpPr fitToPage="1"/>
  </sheetPr>
  <dimension ref="A1:AA54"/>
  <sheetViews>
    <sheetView showGridLines="0" topLeftCell="A16" zoomScaleNormal="100" workbookViewId="0">
      <selection activeCell="C21" sqref="C21"/>
    </sheetView>
  </sheetViews>
  <sheetFormatPr defaultColWidth="8.85546875" defaultRowHeight="15" x14ac:dyDescent="0.3"/>
  <cols>
    <col min="1" max="1" width="4.7109375" style="20" customWidth="1"/>
    <col min="2" max="2" width="22.140625" style="20" customWidth="1"/>
    <col min="3" max="3" width="23.140625" style="20" customWidth="1"/>
    <col min="4" max="4" width="12.7109375" style="20" customWidth="1"/>
    <col min="5" max="6" width="11.85546875" style="20" customWidth="1"/>
    <col min="7" max="7" width="12.85546875" style="20" customWidth="1"/>
    <col min="8" max="8" width="5.7109375" style="20" customWidth="1"/>
    <col min="9" max="9" width="6.140625" style="20" customWidth="1"/>
    <col min="10" max="10" width="7.140625" style="20" customWidth="1"/>
    <col min="11" max="11" width="13.5703125" style="20" customWidth="1"/>
    <col min="12" max="12" width="12.7109375" style="20" customWidth="1"/>
    <col min="13" max="13" width="14.28515625" style="20" customWidth="1"/>
    <col min="14" max="15" width="8.85546875" style="20"/>
    <col min="16" max="16" width="29.7109375" style="20" bestFit="1" customWidth="1"/>
    <col min="17" max="16384" width="8.85546875" style="20"/>
  </cols>
  <sheetData>
    <row r="1" spans="1:27" s="17" customFormat="1" ht="26.25" customHeight="1" x14ac:dyDescent="0.3">
      <c r="A1" s="17" t="s">
        <v>21</v>
      </c>
    </row>
    <row r="2" spans="1:27" s="17" customFormat="1" x14ac:dyDescent="0.3">
      <c r="A2" s="156" t="s">
        <v>99</v>
      </c>
      <c r="B2" s="156"/>
      <c r="C2" s="156"/>
    </row>
    <row r="3" spans="1:27" s="17" customFormat="1" x14ac:dyDescent="0.3"/>
    <row r="4" spans="1:27" x14ac:dyDescent="0.3">
      <c r="A4" s="17" t="s">
        <v>130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AA4" s="21"/>
    </row>
    <row r="5" spans="1:27" x14ac:dyDescent="0.3">
      <c r="A5" s="17" t="s">
        <v>131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AA5" s="21"/>
    </row>
    <row r="6" spans="1:27" x14ac:dyDescent="0.3">
      <c r="A6" s="17" t="s">
        <v>132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AA6" s="21"/>
    </row>
    <row r="7" spans="1:27" s="17" customFormat="1" ht="16.5" x14ac:dyDescent="0.3">
      <c r="A7" s="157" t="s">
        <v>152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27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27" s="25" customFormat="1" ht="25.5" customHeight="1" x14ac:dyDescent="0.25">
      <c r="A9" s="113"/>
      <c r="B9" s="159" t="s">
        <v>50</v>
      </c>
      <c r="C9" s="159"/>
      <c r="D9" s="159"/>
      <c r="E9" s="158" t="s">
        <v>51</v>
      </c>
      <c r="F9" s="159"/>
      <c r="G9" s="159"/>
      <c r="H9" s="159"/>
      <c r="I9" s="159"/>
      <c r="J9" s="159"/>
      <c r="K9" s="159"/>
      <c r="L9" s="159"/>
      <c r="M9" s="160"/>
    </row>
    <row r="10" spans="1:27" s="25" customFormat="1" ht="16.899999999999999" customHeight="1" x14ac:dyDescent="0.25">
      <c r="A10" s="114"/>
      <c r="B10" s="162"/>
      <c r="C10" s="162"/>
      <c r="D10" s="162"/>
      <c r="E10" s="161"/>
      <c r="F10" s="162"/>
      <c r="G10" s="162"/>
      <c r="H10" s="162"/>
      <c r="I10" s="162"/>
      <c r="J10" s="162"/>
      <c r="K10" s="162"/>
      <c r="L10" s="162"/>
      <c r="M10" s="163"/>
    </row>
    <row r="11" spans="1:27" s="25" customFormat="1" ht="15" customHeight="1" x14ac:dyDescent="0.25">
      <c r="A11" s="115"/>
      <c r="B11" s="171"/>
      <c r="C11" s="171"/>
      <c r="D11" s="171"/>
      <c r="E11" s="172"/>
      <c r="F11" s="171"/>
      <c r="G11" s="171"/>
      <c r="H11" s="171"/>
      <c r="I11" s="171"/>
      <c r="J11" s="171"/>
      <c r="K11" s="171"/>
      <c r="L11" s="171"/>
      <c r="M11" s="173"/>
    </row>
    <row r="12" spans="1:27" ht="72" customHeight="1" x14ac:dyDescent="0.3">
      <c r="A12" s="166" t="s">
        <v>5</v>
      </c>
      <c r="B12" s="166" t="s">
        <v>6</v>
      </c>
      <c r="C12" s="166" t="s">
        <v>7</v>
      </c>
      <c r="D12" s="166" t="s">
        <v>8</v>
      </c>
      <c r="E12" s="168" t="s">
        <v>41</v>
      </c>
      <c r="F12" s="169"/>
      <c r="G12" s="170"/>
      <c r="H12" s="168" t="s">
        <v>52</v>
      </c>
      <c r="I12" s="169"/>
      <c r="J12" s="170"/>
      <c r="K12" s="166" t="s">
        <v>55</v>
      </c>
      <c r="L12" s="166" t="s">
        <v>53</v>
      </c>
      <c r="M12" s="166" t="s">
        <v>54</v>
      </c>
      <c r="N12" s="116"/>
    </row>
    <row r="13" spans="1:27" ht="25.5" customHeight="1" x14ac:dyDescent="0.3">
      <c r="A13" s="167"/>
      <c r="B13" s="167"/>
      <c r="C13" s="167"/>
      <c r="D13" s="167"/>
      <c r="E13" s="26" t="s">
        <v>42</v>
      </c>
      <c r="F13" s="26" t="s">
        <v>43</v>
      </c>
      <c r="G13" s="26" t="s">
        <v>44</v>
      </c>
      <c r="H13" s="26" t="s">
        <v>48</v>
      </c>
      <c r="I13" s="26" t="s">
        <v>47</v>
      </c>
      <c r="J13" s="26" t="s">
        <v>49</v>
      </c>
      <c r="K13" s="167"/>
      <c r="L13" s="167"/>
      <c r="M13" s="167"/>
    </row>
    <row r="14" spans="1:27" ht="22.9" customHeight="1" x14ac:dyDescent="0.3">
      <c r="A14" s="26">
        <v>1</v>
      </c>
      <c r="B14" s="26">
        <v>2</v>
      </c>
      <c r="C14" s="26">
        <v>3</v>
      </c>
      <c r="D14" s="26">
        <v>4</v>
      </c>
      <c r="E14" s="26">
        <v>5</v>
      </c>
      <c r="F14" s="26">
        <v>6</v>
      </c>
      <c r="G14" s="26">
        <v>7</v>
      </c>
      <c r="H14" s="26">
        <v>8</v>
      </c>
      <c r="I14" s="26">
        <v>9</v>
      </c>
      <c r="J14" s="30">
        <v>10</v>
      </c>
      <c r="K14" s="29">
        <v>11</v>
      </c>
      <c r="L14" s="28">
        <v>12</v>
      </c>
      <c r="M14" s="28">
        <v>13</v>
      </c>
    </row>
    <row r="15" spans="1:27" s="22" customFormat="1" x14ac:dyDescent="0.3">
      <c r="A15" s="31">
        <v>1</v>
      </c>
      <c r="B15" s="33"/>
      <c r="C15" s="33"/>
      <c r="D15" s="33"/>
      <c r="E15" s="34" t="e">
        <f>VLOOKUP(D15,'Radno opterećenje'!$A$2:$D$19,2,FALSE)</f>
        <v>#N/A</v>
      </c>
      <c r="F15" s="34" t="e">
        <f>VLOOKUP(D15,'Radno opterećenje'!$A$2:$D$19,3,FALSE)</f>
        <v>#N/A</v>
      </c>
      <c r="G15" s="117" t="e">
        <f>VLOOKUP(D15,'Radno opterećenje'!$A$2:$D$19,4,FALSE)</f>
        <v>#N/A</v>
      </c>
      <c r="H15" s="118"/>
      <c r="I15" s="119"/>
      <c r="J15" s="120">
        <f>SUM(H15:I15)</f>
        <v>0</v>
      </c>
      <c r="K15" s="121" t="e">
        <f>E15-J15</f>
        <v>#N/A</v>
      </c>
      <c r="L15" s="122" t="e">
        <f>J15-F15</f>
        <v>#N/A</v>
      </c>
      <c r="M15" s="122" t="e">
        <f>J15-G15</f>
        <v>#N/A</v>
      </c>
      <c r="O15" s="123"/>
      <c r="P15" s="22" t="s">
        <v>56</v>
      </c>
    </row>
    <row r="16" spans="1:27" s="22" customFormat="1" x14ac:dyDescent="0.3">
      <c r="A16" s="44">
        <v>2</v>
      </c>
      <c r="B16" s="51"/>
      <c r="C16" s="51"/>
      <c r="D16" s="33"/>
      <c r="E16" s="34" t="e">
        <f>VLOOKUP(D16,'Radno opterećenje'!$A$2:$D$19,2,FALSE)</f>
        <v>#N/A</v>
      </c>
      <c r="F16" s="34" t="e">
        <f>VLOOKUP(D16,'Radno opterećenje'!$A$2:$D$19,3,FALSE)</f>
        <v>#N/A</v>
      </c>
      <c r="G16" s="117" t="e">
        <f>VLOOKUP(D16,'Radno opterećenje'!$A$2:$D$19,4,FALSE)</f>
        <v>#N/A</v>
      </c>
      <c r="H16" s="124"/>
      <c r="I16" s="44"/>
      <c r="J16" s="125">
        <f t="shared" ref="J16:J36" si="0">SUM(H16:I16)</f>
        <v>0</v>
      </c>
      <c r="K16" s="121" t="e">
        <f t="shared" ref="K16:K36" si="1">E16-J16</f>
        <v>#N/A</v>
      </c>
      <c r="L16" s="122" t="e">
        <f t="shared" ref="L16:L36" si="2">J16-F16</f>
        <v>#N/A</v>
      </c>
      <c r="M16" s="122" t="e">
        <f t="shared" ref="M16:M36" si="3">J16-G16</f>
        <v>#N/A</v>
      </c>
      <c r="O16" s="126"/>
      <c r="P16" s="22" t="s">
        <v>57</v>
      </c>
    </row>
    <row r="17" spans="1:16" s="22" customFormat="1" x14ac:dyDescent="0.3">
      <c r="A17" s="44">
        <v>3</v>
      </c>
      <c r="B17" s="51"/>
      <c r="C17" s="51"/>
      <c r="D17" s="33"/>
      <c r="E17" s="34" t="e">
        <f>VLOOKUP(D17,'Radno opterećenje'!$A$2:$D$19,2,FALSE)</f>
        <v>#N/A</v>
      </c>
      <c r="F17" s="34" t="e">
        <f>VLOOKUP(D17,'Radno opterećenje'!$A$2:$D$19,3,FALSE)</f>
        <v>#N/A</v>
      </c>
      <c r="G17" s="117" t="e">
        <f>VLOOKUP(D17,'Radno opterećenje'!$A$2:$D$19,4,FALSE)</f>
        <v>#N/A</v>
      </c>
      <c r="H17" s="124"/>
      <c r="I17" s="44"/>
      <c r="J17" s="125">
        <f t="shared" si="0"/>
        <v>0</v>
      </c>
      <c r="K17" s="121" t="e">
        <f t="shared" si="1"/>
        <v>#N/A</v>
      </c>
      <c r="L17" s="122" t="e">
        <f t="shared" si="2"/>
        <v>#N/A</v>
      </c>
      <c r="M17" s="122" t="e">
        <f t="shared" si="3"/>
        <v>#N/A</v>
      </c>
      <c r="O17" s="127"/>
      <c r="P17" s="22" t="s">
        <v>58</v>
      </c>
    </row>
    <row r="18" spans="1:16" s="22" customFormat="1" x14ac:dyDescent="0.3">
      <c r="A18" s="44">
        <v>4</v>
      </c>
      <c r="B18" s="45"/>
      <c r="C18" s="51"/>
      <c r="D18" s="33"/>
      <c r="E18" s="34" t="e">
        <f>VLOOKUP(D18,'Radno opterećenje'!$A$2:$D$19,2,FALSE)</f>
        <v>#N/A</v>
      </c>
      <c r="F18" s="34" t="e">
        <f>VLOOKUP(D18,'Radno opterećenje'!$A$2:$D$19,3,FALSE)</f>
        <v>#N/A</v>
      </c>
      <c r="G18" s="117" t="e">
        <f>VLOOKUP(D18,'Radno opterećenje'!$A$2:$D$19,4,FALSE)</f>
        <v>#N/A</v>
      </c>
      <c r="H18" s="124"/>
      <c r="I18" s="44"/>
      <c r="J18" s="125">
        <f t="shared" si="0"/>
        <v>0</v>
      </c>
      <c r="K18" s="121" t="e">
        <f t="shared" si="1"/>
        <v>#N/A</v>
      </c>
      <c r="L18" s="122" t="e">
        <f t="shared" si="2"/>
        <v>#N/A</v>
      </c>
      <c r="M18" s="122" t="e">
        <f t="shared" si="3"/>
        <v>#N/A</v>
      </c>
      <c r="O18" s="128"/>
      <c r="P18" s="22" t="s">
        <v>59</v>
      </c>
    </row>
    <row r="19" spans="1:16" s="22" customFormat="1" x14ac:dyDescent="0.3">
      <c r="A19" s="44">
        <v>5</v>
      </c>
      <c r="B19" s="51"/>
      <c r="C19" s="51"/>
      <c r="D19" s="33"/>
      <c r="E19" s="34" t="e">
        <f>VLOOKUP(D19,'Radno opterećenje'!$A$2:$D$19,2,FALSE)</f>
        <v>#N/A</v>
      </c>
      <c r="F19" s="34" t="e">
        <f>VLOOKUP(D19,'Radno opterećenje'!$A$2:$D$19,3,FALSE)</f>
        <v>#N/A</v>
      </c>
      <c r="G19" s="117" t="e">
        <f>VLOOKUP(D19,'Radno opterećenje'!$A$2:$D$19,4,FALSE)</f>
        <v>#N/A</v>
      </c>
      <c r="H19" s="124"/>
      <c r="I19" s="44"/>
      <c r="J19" s="125">
        <f t="shared" si="0"/>
        <v>0</v>
      </c>
      <c r="K19" s="121" t="e">
        <f t="shared" si="1"/>
        <v>#N/A</v>
      </c>
      <c r="L19" s="122" t="e">
        <f t="shared" si="2"/>
        <v>#N/A</v>
      </c>
      <c r="M19" s="122" t="e">
        <f t="shared" si="3"/>
        <v>#N/A</v>
      </c>
    </row>
    <row r="20" spans="1:16" s="22" customFormat="1" x14ac:dyDescent="0.3">
      <c r="A20" s="44">
        <v>6</v>
      </c>
      <c r="B20" s="51"/>
      <c r="C20" s="51"/>
      <c r="D20" s="33"/>
      <c r="E20" s="34" t="e">
        <f>VLOOKUP(D20,'Radno opterećenje'!$A$2:$D$19,2,FALSE)</f>
        <v>#N/A</v>
      </c>
      <c r="F20" s="34" t="e">
        <f>VLOOKUP(D20,'Radno opterećenje'!$A$2:$D$19,3,FALSE)</f>
        <v>#N/A</v>
      </c>
      <c r="G20" s="117" t="e">
        <f>VLOOKUP(D20,'Radno opterećenje'!$A$2:$D$19,4,FALSE)</f>
        <v>#N/A</v>
      </c>
      <c r="H20" s="124"/>
      <c r="I20" s="44"/>
      <c r="J20" s="125">
        <f t="shared" si="0"/>
        <v>0</v>
      </c>
      <c r="K20" s="121" t="e">
        <f t="shared" si="1"/>
        <v>#N/A</v>
      </c>
      <c r="L20" s="122" t="e">
        <f t="shared" si="2"/>
        <v>#N/A</v>
      </c>
      <c r="M20" s="122" t="e">
        <f t="shared" si="3"/>
        <v>#N/A</v>
      </c>
    </row>
    <row r="21" spans="1:16" s="22" customFormat="1" x14ac:dyDescent="0.3">
      <c r="A21" s="44">
        <v>7</v>
      </c>
      <c r="B21" s="51"/>
      <c r="C21" s="51"/>
      <c r="D21" s="33"/>
      <c r="E21" s="34" t="e">
        <f>VLOOKUP(D21,'Radno opterećenje'!$A$2:$D$19,2,FALSE)</f>
        <v>#N/A</v>
      </c>
      <c r="F21" s="34" t="e">
        <f>VLOOKUP(D21,'Radno opterećenje'!$A$2:$D$19,3,FALSE)</f>
        <v>#N/A</v>
      </c>
      <c r="G21" s="117" t="e">
        <f>VLOOKUP(D21,'Radno opterećenje'!$A$2:$D$19,4,FALSE)</f>
        <v>#N/A</v>
      </c>
      <c r="H21" s="124"/>
      <c r="I21" s="44"/>
      <c r="J21" s="125">
        <f t="shared" si="0"/>
        <v>0</v>
      </c>
      <c r="K21" s="121" t="e">
        <f t="shared" si="1"/>
        <v>#N/A</v>
      </c>
      <c r="L21" s="122" t="e">
        <f t="shared" si="2"/>
        <v>#N/A</v>
      </c>
      <c r="M21" s="122" t="e">
        <f t="shared" si="3"/>
        <v>#N/A</v>
      </c>
    </row>
    <row r="22" spans="1:16" s="22" customFormat="1" x14ac:dyDescent="0.3">
      <c r="A22" s="44">
        <v>8</v>
      </c>
      <c r="B22" s="45"/>
      <c r="C22" s="51"/>
      <c r="D22" s="33"/>
      <c r="E22" s="34" t="e">
        <f>VLOOKUP(D22,'Radno opterećenje'!$A$2:$D$19,2,FALSE)</f>
        <v>#N/A</v>
      </c>
      <c r="F22" s="34" t="e">
        <f>VLOOKUP(D22,'Radno opterećenje'!$A$2:$D$19,3,FALSE)</f>
        <v>#N/A</v>
      </c>
      <c r="G22" s="117" t="e">
        <f>VLOOKUP(D22,'Radno opterećenje'!$A$2:$D$19,4,FALSE)</f>
        <v>#N/A</v>
      </c>
      <c r="H22" s="124"/>
      <c r="I22" s="44"/>
      <c r="J22" s="125">
        <f t="shared" si="0"/>
        <v>0</v>
      </c>
      <c r="K22" s="121" t="e">
        <f t="shared" si="1"/>
        <v>#N/A</v>
      </c>
      <c r="L22" s="122" t="e">
        <f t="shared" si="2"/>
        <v>#N/A</v>
      </c>
      <c r="M22" s="122" t="e">
        <f t="shared" si="3"/>
        <v>#N/A</v>
      </c>
    </row>
    <row r="23" spans="1:16" s="22" customFormat="1" x14ac:dyDescent="0.3">
      <c r="A23" s="44">
        <v>9</v>
      </c>
      <c r="B23" s="45"/>
      <c r="C23" s="51"/>
      <c r="D23" s="33"/>
      <c r="E23" s="34" t="e">
        <f>VLOOKUP(D23,'Radno opterećenje'!$A$2:$D$19,2,FALSE)</f>
        <v>#N/A</v>
      </c>
      <c r="F23" s="34" t="e">
        <f>VLOOKUP(D23,'Radno opterećenje'!$A$2:$D$19,3,FALSE)</f>
        <v>#N/A</v>
      </c>
      <c r="G23" s="117" t="e">
        <f>VLOOKUP(D23,'Radno opterećenje'!$A$2:$D$19,4,FALSE)</f>
        <v>#N/A</v>
      </c>
      <c r="H23" s="124"/>
      <c r="I23" s="44"/>
      <c r="J23" s="125">
        <f t="shared" si="0"/>
        <v>0</v>
      </c>
      <c r="K23" s="121" t="e">
        <f t="shared" si="1"/>
        <v>#N/A</v>
      </c>
      <c r="L23" s="122" t="e">
        <f t="shared" si="2"/>
        <v>#N/A</v>
      </c>
      <c r="M23" s="122" t="e">
        <f t="shared" si="3"/>
        <v>#N/A</v>
      </c>
    </row>
    <row r="24" spans="1:16" s="22" customFormat="1" x14ac:dyDescent="0.3">
      <c r="A24" s="44">
        <v>10</v>
      </c>
      <c r="B24" s="51"/>
      <c r="C24" s="51"/>
      <c r="D24" s="33"/>
      <c r="E24" s="34" t="e">
        <f>VLOOKUP(D24,'Radno opterećenje'!$A$2:$D$19,2,FALSE)</f>
        <v>#N/A</v>
      </c>
      <c r="F24" s="34" t="e">
        <f>VLOOKUP(D24,'Radno opterećenje'!$A$2:$D$19,3,FALSE)</f>
        <v>#N/A</v>
      </c>
      <c r="G24" s="117" t="e">
        <f>VLOOKUP(D24,'Radno opterećenje'!$A$2:$D$19,4,FALSE)</f>
        <v>#N/A</v>
      </c>
      <c r="H24" s="124"/>
      <c r="I24" s="44"/>
      <c r="J24" s="125">
        <f t="shared" si="0"/>
        <v>0</v>
      </c>
      <c r="K24" s="121" t="e">
        <f t="shared" si="1"/>
        <v>#N/A</v>
      </c>
      <c r="L24" s="122" t="e">
        <f t="shared" si="2"/>
        <v>#N/A</v>
      </c>
      <c r="M24" s="122" t="e">
        <f t="shared" si="3"/>
        <v>#N/A</v>
      </c>
    </row>
    <row r="25" spans="1:16" s="22" customFormat="1" x14ac:dyDescent="0.3">
      <c r="A25" s="44">
        <v>11</v>
      </c>
      <c r="B25" s="51"/>
      <c r="C25" s="51"/>
      <c r="D25" s="33"/>
      <c r="E25" s="34" t="e">
        <f>VLOOKUP(D25,'Radno opterećenje'!$A$2:$D$19,2,FALSE)</f>
        <v>#N/A</v>
      </c>
      <c r="F25" s="34" t="e">
        <f>VLOOKUP(D25,'Radno opterećenje'!$A$2:$D$19,3,FALSE)</f>
        <v>#N/A</v>
      </c>
      <c r="G25" s="117" t="e">
        <f>VLOOKUP(D25,'Radno opterećenje'!$A$2:$D$19,4,FALSE)</f>
        <v>#N/A</v>
      </c>
      <c r="H25" s="124"/>
      <c r="I25" s="44"/>
      <c r="J25" s="125">
        <f t="shared" si="0"/>
        <v>0</v>
      </c>
      <c r="K25" s="121" t="e">
        <f t="shared" si="1"/>
        <v>#N/A</v>
      </c>
      <c r="L25" s="122" t="e">
        <f t="shared" si="2"/>
        <v>#N/A</v>
      </c>
      <c r="M25" s="122" t="e">
        <f t="shared" si="3"/>
        <v>#N/A</v>
      </c>
    </row>
    <row r="26" spans="1:16" s="22" customFormat="1" x14ac:dyDescent="0.3">
      <c r="A26" s="44">
        <v>12</v>
      </c>
      <c r="B26" s="51"/>
      <c r="C26" s="51"/>
      <c r="D26" s="33"/>
      <c r="E26" s="34" t="e">
        <f>VLOOKUP(D26,'Radno opterećenje'!$A$2:$D$19,2,FALSE)</f>
        <v>#N/A</v>
      </c>
      <c r="F26" s="34" t="e">
        <f>VLOOKUP(D26,'Radno opterećenje'!$A$2:$D$19,3,FALSE)</f>
        <v>#N/A</v>
      </c>
      <c r="G26" s="117" t="e">
        <f>VLOOKUP(D26,'Radno opterećenje'!$A$2:$D$19,4,FALSE)</f>
        <v>#N/A</v>
      </c>
      <c r="H26" s="124"/>
      <c r="I26" s="44"/>
      <c r="J26" s="125">
        <f t="shared" si="0"/>
        <v>0</v>
      </c>
      <c r="K26" s="121" t="e">
        <f t="shared" si="1"/>
        <v>#N/A</v>
      </c>
      <c r="L26" s="122" t="e">
        <f t="shared" si="2"/>
        <v>#N/A</v>
      </c>
      <c r="M26" s="122" t="e">
        <f t="shared" si="3"/>
        <v>#N/A</v>
      </c>
    </row>
    <row r="27" spans="1:16" s="22" customFormat="1" x14ac:dyDescent="0.3">
      <c r="A27" s="44">
        <v>13</v>
      </c>
      <c r="B27" s="45"/>
      <c r="C27" s="51"/>
      <c r="D27" s="33"/>
      <c r="E27" s="34" t="e">
        <f>VLOOKUP(D27,'Radno opterećenje'!$A$2:$D$19,2,FALSE)</f>
        <v>#N/A</v>
      </c>
      <c r="F27" s="34" t="e">
        <f>VLOOKUP(D27,'Radno opterećenje'!$A$2:$D$19,3,FALSE)</f>
        <v>#N/A</v>
      </c>
      <c r="G27" s="117" t="e">
        <f>VLOOKUP(D27,'Radno opterećenje'!$A$2:$D$19,4,FALSE)</f>
        <v>#N/A</v>
      </c>
      <c r="H27" s="124"/>
      <c r="I27" s="44"/>
      <c r="J27" s="125">
        <f t="shared" si="0"/>
        <v>0</v>
      </c>
      <c r="K27" s="121" t="e">
        <f t="shared" si="1"/>
        <v>#N/A</v>
      </c>
      <c r="L27" s="122" t="e">
        <f t="shared" si="2"/>
        <v>#N/A</v>
      </c>
      <c r="M27" s="122" t="e">
        <f t="shared" si="3"/>
        <v>#N/A</v>
      </c>
    </row>
    <row r="28" spans="1:16" x14ac:dyDescent="0.3">
      <c r="A28" s="44">
        <v>14</v>
      </c>
      <c r="B28" s="45"/>
      <c r="C28" s="51"/>
      <c r="D28" s="33"/>
      <c r="E28" s="34" t="e">
        <f>VLOOKUP(D28,'Radno opterećenje'!$A$2:$D$19,2,FALSE)</f>
        <v>#N/A</v>
      </c>
      <c r="F28" s="34" t="e">
        <f>VLOOKUP(D28,'Radno opterećenje'!$A$2:$D$19,3,FALSE)</f>
        <v>#N/A</v>
      </c>
      <c r="G28" s="117" t="e">
        <f>VLOOKUP(D28,'Radno opterećenje'!$A$2:$D$19,4,FALSE)</f>
        <v>#N/A</v>
      </c>
      <c r="H28" s="124"/>
      <c r="I28" s="44"/>
      <c r="J28" s="125">
        <f t="shared" si="0"/>
        <v>0</v>
      </c>
      <c r="K28" s="121" t="e">
        <f t="shared" si="1"/>
        <v>#N/A</v>
      </c>
      <c r="L28" s="122" t="e">
        <f t="shared" si="2"/>
        <v>#N/A</v>
      </c>
      <c r="M28" s="122" t="e">
        <f t="shared" si="3"/>
        <v>#N/A</v>
      </c>
    </row>
    <row r="29" spans="1:16" x14ac:dyDescent="0.3">
      <c r="A29" s="44">
        <v>15</v>
      </c>
      <c r="B29" s="51"/>
      <c r="C29" s="51"/>
      <c r="D29" s="33"/>
      <c r="E29" s="34" t="e">
        <f>VLOOKUP(D29,'Radno opterećenje'!$A$2:$D$19,2,FALSE)</f>
        <v>#N/A</v>
      </c>
      <c r="F29" s="34" t="e">
        <f>VLOOKUP(D29,'Radno opterećenje'!$A$2:$D$19,3,FALSE)</f>
        <v>#N/A</v>
      </c>
      <c r="G29" s="117" t="e">
        <f>VLOOKUP(D29,'Radno opterećenje'!$A$2:$D$19,4,FALSE)</f>
        <v>#N/A</v>
      </c>
      <c r="H29" s="124"/>
      <c r="I29" s="44"/>
      <c r="J29" s="125">
        <f t="shared" si="0"/>
        <v>0</v>
      </c>
      <c r="K29" s="121" t="e">
        <f t="shared" si="1"/>
        <v>#N/A</v>
      </c>
      <c r="L29" s="122" t="e">
        <f t="shared" si="2"/>
        <v>#N/A</v>
      </c>
      <c r="M29" s="122" t="e">
        <f t="shared" si="3"/>
        <v>#N/A</v>
      </c>
    </row>
    <row r="30" spans="1:16" x14ac:dyDescent="0.3">
      <c r="A30" s="44">
        <v>16</v>
      </c>
      <c r="B30" s="51"/>
      <c r="C30" s="51"/>
      <c r="D30" s="33"/>
      <c r="E30" s="34" t="e">
        <f>VLOOKUP(D30,'Radno opterećenje'!$A$2:$D$19,2,FALSE)</f>
        <v>#N/A</v>
      </c>
      <c r="F30" s="34" t="e">
        <f>VLOOKUP(D30,'Radno opterećenje'!$A$2:$D$19,3,FALSE)</f>
        <v>#N/A</v>
      </c>
      <c r="G30" s="117" t="e">
        <f>VLOOKUP(D30,'Radno opterećenje'!$A$2:$D$19,4,FALSE)</f>
        <v>#N/A</v>
      </c>
      <c r="H30" s="124"/>
      <c r="I30" s="44"/>
      <c r="J30" s="125">
        <f t="shared" si="0"/>
        <v>0</v>
      </c>
      <c r="K30" s="121" t="e">
        <f t="shared" si="1"/>
        <v>#N/A</v>
      </c>
      <c r="L30" s="122" t="e">
        <f t="shared" si="2"/>
        <v>#N/A</v>
      </c>
      <c r="M30" s="122" t="e">
        <f t="shared" si="3"/>
        <v>#N/A</v>
      </c>
    </row>
    <row r="31" spans="1:16" x14ac:dyDescent="0.3">
      <c r="A31" s="44">
        <v>17</v>
      </c>
      <c r="B31" s="51"/>
      <c r="C31" s="51"/>
      <c r="D31" s="33"/>
      <c r="E31" s="34" t="e">
        <f>VLOOKUP(D31,'Radno opterećenje'!$A$2:$D$19,2,FALSE)</f>
        <v>#N/A</v>
      </c>
      <c r="F31" s="34" t="e">
        <f>VLOOKUP(D31,'Radno opterećenje'!$A$2:$D$19,3,FALSE)</f>
        <v>#N/A</v>
      </c>
      <c r="G31" s="117" t="e">
        <f>VLOOKUP(D31,'Radno opterećenje'!$A$2:$D$19,4,FALSE)</f>
        <v>#N/A</v>
      </c>
      <c r="H31" s="124"/>
      <c r="I31" s="44"/>
      <c r="J31" s="125">
        <f t="shared" si="0"/>
        <v>0</v>
      </c>
      <c r="K31" s="121" t="e">
        <f t="shared" si="1"/>
        <v>#N/A</v>
      </c>
      <c r="L31" s="122" t="e">
        <f t="shared" si="2"/>
        <v>#N/A</v>
      </c>
      <c r="M31" s="122" t="e">
        <f t="shared" si="3"/>
        <v>#N/A</v>
      </c>
    </row>
    <row r="32" spans="1:16" x14ac:dyDescent="0.3">
      <c r="A32" s="44">
        <v>18</v>
      </c>
      <c r="B32" s="45"/>
      <c r="C32" s="51"/>
      <c r="D32" s="33"/>
      <c r="E32" s="34" t="e">
        <f>VLOOKUP(D32,'Radno opterećenje'!$A$2:$D$19,2,FALSE)</f>
        <v>#N/A</v>
      </c>
      <c r="F32" s="34" t="e">
        <f>VLOOKUP(D32,'Radno opterećenje'!$A$2:$D$19,3,FALSE)</f>
        <v>#N/A</v>
      </c>
      <c r="G32" s="117" t="e">
        <f>VLOOKUP(D32,'Radno opterećenje'!$A$2:$D$19,4,FALSE)</f>
        <v>#N/A</v>
      </c>
      <c r="H32" s="124"/>
      <c r="I32" s="44"/>
      <c r="J32" s="125">
        <f t="shared" si="0"/>
        <v>0</v>
      </c>
      <c r="K32" s="121" t="e">
        <f t="shared" si="1"/>
        <v>#N/A</v>
      </c>
      <c r="L32" s="122" t="e">
        <f t="shared" si="2"/>
        <v>#N/A</v>
      </c>
      <c r="M32" s="122" t="e">
        <f t="shared" si="3"/>
        <v>#N/A</v>
      </c>
    </row>
    <row r="33" spans="1:13" x14ac:dyDescent="0.3">
      <c r="A33" s="44">
        <v>19</v>
      </c>
      <c r="B33" s="45"/>
      <c r="C33" s="51"/>
      <c r="D33" s="33"/>
      <c r="E33" s="34" t="e">
        <f>VLOOKUP(D33,'Radno opterećenje'!$A$2:$D$19,2,FALSE)</f>
        <v>#N/A</v>
      </c>
      <c r="F33" s="34" t="e">
        <f>VLOOKUP(D33,'Radno opterećenje'!$A$2:$D$19,3,FALSE)</f>
        <v>#N/A</v>
      </c>
      <c r="G33" s="117" t="e">
        <f>VLOOKUP(D33,'Radno opterećenje'!$A$2:$D$19,4,FALSE)</f>
        <v>#N/A</v>
      </c>
      <c r="H33" s="124"/>
      <c r="I33" s="44"/>
      <c r="J33" s="125">
        <f t="shared" si="0"/>
        <v>0</v>
      </c>
      <c r="K33" s="121" t="e">
        <f t="shared" si="1"/>
        <v>#N/A</v>
      </c>
      <c r="L33" s="122" t="e">
        <f t="shared" si="2"/>
        <v>#N/A</v>
      </c>
      <c r="M33" s="122" t="e">
        <f t="shared" si="3"/>
        <v>#N/A</v>
      </c>
    </row>
    <row r="34" spans="1:13" x14ac:dyDescent="0.3">
      <c r="A34" s="44">
        <v>20</v>
      </c>
      <c r="B34" s="51"/>
      <c r="C34" s="51"/>
      <c r="D34" s="33"/>
      <c r="E34" s="34" t="e">
        <f>VLOOKUP(D34,'Radno opterećenje'!$A$2:$D$19,2,FALSE)</f>
        <v>#N/A</v>
      </c>
      <c r="F34" s="34" t="e">
        <f>VLOOKUP(D34,'Radno opterećenje'!$A$2:$D$19,3,FALSE)</f>
        <v>#N/A</v>
      </c>
      <c r="G34" s="117" t="e">
        <f>VLOOKUP(D34,'Radno opterećenje'!$A$2:$D$19,4,FALSE)</f>
        <v>#N/A</v>
      </c>
      <c r="H34" s="124"/>
      <c r="I34" s="44"/>
      <c r="J34" s="125">
        <f t="shared" si="0"/>
        <v>0</v>
      </c>
      <c r="K34" s="121" t="e">
        <f t="shared" si="1"/>
        <v>#N/A</v>
      </c>
      <c r="L34" s="122" t="e">
        <f t="shared" si="2"/>
        <v>#N/A</v>
      </c>
      <c r="M34" s="122" t="e">
        <f t="shared" si="3"/>
        <v>#N/A</v>
      </c>
    </row>
    <row r="35" spans="1:13" x14ac:dyDescent="0.3">
      <c r="A35" s="44">
        <v>21</v>
      </c>
      <c r="B35" s="51"/>
      <c r="C35" s="51"/>
      <c r="D35" s="33"/>
      <c r="E35" s="34" t="e">
        <f>VLOOKUP(D35,'Radno opterećenje'!$A$2:$D$19,2,FALSE)</f>
        <v>#N/A</v>
      </c>
      <c r="F35" s="34" t="e">
        <f>VLOOKUP(D35,'Radno opterećenje'!$A$2:$D$19,3,FALSE)</f>
        <v>#N/A</v>
      </c>
      <c r="G35" s="117" t="e">
        <f>VLOOKUP(D35,'Radno opterećenje'!$A$2:$D$19,4,FALSE)</f>
        <v>#N/A</v>
      </c>
      <c r="H35" s="124"/>
      <c r="I35" s="44"/>
      <c r="J35" s="125">
        <f t="shared" si="0"/>
        <v>0</v>
      </c>
      <c r="K35" s="121" t="e">
        <f t="shared" si="1"/>
        <v>#N/A</v>
      </c>
      <c r="L35" s="122" t="e">
        <f t="shared" si="2"/>
        <v>#N/A</v>
      </c>
      <c r="M35" s="122" t="e">
        <f t="shared" si="3"/>
        <v>#N/A</v>
      </c>
    </row>
    <row r="36" spans="1:13" x14ac:dyDescent="0.3">
      <c r="A36" s="44">
        <v>22</v>
      </c>
      <c r="B36" s="51"/>
      <c r="C36" s="51"/>
      <c r="D36" s="33"/>
      <c r="E36" s="34" t="e">
        <f>VLOOKUP(D36,'Radno opterećenje'!$A$2:$D$19,2,FALSE)</f>
        <v>#N/A</v>
      </c>
      <c r="F36" s="34" t="e">
        <f>VLOOKUP(D36,'Radno opterećenje'!$A$2:$D$19,3,FALSE)</f>
        <v>#N/A</v>
      </c>
      <c r="G36" s="117" t="e">
        <f>VLOOKUP(D36,'Radno opterećenje'!$A$2:$D$19,4,FALSE)</f>
        <v>#N/A</v>
      </c>
      <c r="H36" s="124"/>
      <c r="I36" s="44"/>
      <c r="J36" s="125">
        <f t="shared" si="0"/>
        <v>0</v>
      </c>
      <c r="K36" s="121" t="e">
        <f t="shared" si="1"/>
        <v>#N/A</v>
      </c>
      <c r="L36" s="122" t="e">
        <f t="shared" si="2"/>
        <v>#N/A</v>
      </c>
      <c r="M36" s="122" t="e">
        <f t="shared" si="3"/>
        <v>#N/A</v>
      </c>
    </row>
    <row r="38" spans="1:13" x14ac:dyDescent="0.3">
      <c r="A38" s="55"/>
      <c r="B38" s="56" t="s">
        <v>61</v>
      </c>
      <c r="C38" s="55"/>
      <c r="D38" s="55"/>
      <c r="E38" s="55"/>
      <c r="F38" s="55"/>
      <c r="G38" s="55"/>
      <c r="H38" s="55"/>
      <c r="I38" s="55"/>
      <c r="J38" s="57"/>
      <c r="K38" s="57"/>
      <c r="L38" s="57"/>
      <c r="M38" s="55"/>
    </row>
    <row r="39" spans="1:13" x14ac:dyDescent="0.3">
      <c r="A39" s="31">
        <v>1</v>
      </c>
      <c r="B39" s="33"/>
      <c r="C39" s="33"/>
      <c r="D39" s="33"/>
      <c r="E39" s="34" t="e">
        <f>VLOOKUP(D39,'Radno opterećenje'!$A$2:$D$19,2,FALSE)</f>
        <v>#N/A</v>
      </c>
      <c r="F39" s="34" t="e">
        <f>VLOOKUP(D39,'Radno opterećenje'!$A$2:$D$19,3,FALSE)</f>
        <v>#N/A</v>
      </c>
      <c r="G39" s="117" t="e">
        <f>VLOOKUP(D39,'Radno opterećenje'!$A$2:$D$19,4,FALSE)</f>
        <v>#N/A</v>
      </c>
      <c r="H39" s="129"/>
      <c r="I39" s="31"/>
      <c r="J39" s="130">
        <f t="shared" ref="J39:J44" si="4">SUM(H39:I39)</f>
        <v>0</v>
      </c>
      <c r="K39" s="131" t="e">
        <f t="shared" ref="K39:K44" si="5">E39-J39</f>
        <v>#N/A</v>
      </c>
      <c r="L39" s="122" t="e">
        <f t="shared" ref="L39:L44" si="6">J39-F39</f>
        <v>#N/A</v>
      </c>
      <c r="M39" s="132" t="e">
        <f t="shared" ref="M39:M44" si="7">J39-G39</f>
        <v>#N/A</v>
      </c>
    </row>
    <row r="40" spans="1:13" x14ac:dyDescent="0.3">
      <c r="A40" s="44">
        <v>2</v>
      </c>
      <c r="B40" s="51"/>
      <c r="C40" s="51"/>
      <c r="D40" s="33"/>
      <c r="E40" s="34" t="e">
        <f>VLOOKUP(D40,'Radno opterećenje'!$A$2:$D$19,2,FALSE)</f>
        <v>#N/A</v>
      </c>
      <c r="F40" s="34" t="e">
        <f>VLOOKUP(D40,'Radno opterećenje'!$A$2:$D$19,3,FALSE)</f>
        <v>#N/A</v>
      </c>
      <c r="G40" s="117" t="e">
        <f>VLOOKUP(D40,'Radno opterećenje'!$A$2:$D$19,4,FALSE)</f>
        <v>#N/A</v>
      </c>
      <c r="H40" s="124"/>
      <c r="I40" s="44"/>
      <c r="J40" s="125">
        <f t="shared" si="4"/>
        <v>0</v>
      </c>
      <c r="K40" s="121" t="e">
        <f t="shared" si="5"/>
        <v>#N/A</v>
      </c>
      <c r="L40" s="122" t="e">
        <f t="shared" si="6"/>
        <v>#N/A</v>
      </c>
      <c r="M40" s="122" t="e">
        <f t="shared" si="7"/>
        <v>#N/A</v>
      </c>
    </row>
    <row r="41" spans="1:13" x14ac:dyDescent="0.3">
      <c r="A41" s="44">
        <v>3</v>
      </c>
      <c r="B41" s="51"/>
      <c r="C41" s="51"/>
      <c r="D41" s="33"/>
      <c r="E41" s="34" t="e">
        <f>VLOOKUP(D41,'Radno opterećenje'!$A$2:$D$19,2,FALSE)</f>
        <v>#N/A</v>
      </c>
      <c r="F41" s="34" t="e">
        <f>VLOOKUP(D41,'Radno opterećenje'!$A$2:$D$19,3,FALSE)</f>
        <v>#N/A</v>
      </c>
      <c r="G41" s="117" t="e">
        <f>VLOOKUP(D41,'Radno opterećenje'!$A$2:$D$19,4,FALSE)</f>
        <v>#N/A</v>
      </c>
      <c r="H41" s="124"/>
      <c r="I41" s="44"/>
      <c r="J41" s="125">
        <f t="shared" si="4"/>
        <v>0</v>
      </c>
      <c r="K41" s="121" t="e">
        <f t="shared" si="5"/>
        <v>#N/A</v>
      </c>
      <c r="L41" s="122" t="e">
        <f t="shared" si="6"/>
        <v>#N/A</v>
      </c>
      <c r="M41" s="122" t="e">
        <f t="shared" si="7"/>
        <v>#N/A</v>
      </c>
    </row>
    <row r="42" spans="1:13" x14ac:dyDescent="0.3">
      <c r="A42" s="44">
        <v>4</v>
      </c>
      <c r="B42" s="45"/>
      <c r="C42" s="51"/>
      <c r="D42" s="33"/>
      <c r="E42" s="34" t="e">
        <f>VLOOKUP(D42,'Radno opterećenje'!$A$2:$D$19,2,FALSE)</f>
        <v>#N/A</v>
      </c>
      <c r="F42" s="34" t="e">
        <f>VLOOKUP(D42,'Radno opterećenje'!$A$2:$D$19,3,FALSE)</f>
        <v>#N/A</v>
      </c>
      <c r="G42" s="117" t="e">
        <f>VLOOKUP(D42,'Radno opterećenje'!$A$2:$D$19,4,FALSE)</f>
        <v>#N/A</v>
      </c>
      <c r="H42" s="124"/>
      <c r="I42" s="44"/>
      <c r="J42" s="125">
        <f t="shared" si="4"/>
        <v>0</v>
      </c>
      <c r="K42" s="121" t="e">
        <f t="shared" si="5"/>
        <v>#N/A</v>
      </c>
      <c r="L42" s="122" t="e">
        <f t="shared" si="6"/>
        <v>#N/A</v>
      </c>
      <c r="M42" s="122" t="e">
        <f t="shared" si="7"/>
        <v>#N/A</v>
      </c>
    </row>
    <row r="43" spans="1:13" x14ac:dyDescent="0.3">
      <c r="A43" s="44">
        <v>5</v>
      </c>
      <c r="B43" s="45"/>
      <c r="C43" s="51"/>
      <c r="D43" s="33"/>
      <c r="E43" s="34" t="e">
        <f>VLOOKUP(D43,'Radno opterećenje'!$A$2:$D$19,2,FALSE)</f>
        <v>#N/A</v>
      </c>
      <c r="F43" s="34" t="e">
        <f>VLOOKUP(D43,'Radno opterećenje'!$A$2:$D$19,3,FALSE)</f>
        <v>#N/A</v>
      </c>
      <c r="G43" s="117" t="e">
        <f>VLOOKUP(D43,'Radno opterećenje'!$A$2:$D$19,4,FALSE)</f>
        <v>#N/A</v>
      </c>
      <c r="H43" s="124"/>
      <c r="I43" s="44"/>
      <c r="J43" s="125">
        <f t="shared" si="4"/>
        <v>0</v>
      </c>
      <c r="K43" s="121" t="e">
        <f t="shared" si="5"/>
        <v>#N/A</v>
      </c>
      <c r="L43" s="122" t="e">
        <f t="shared" si="6"/>
        <v>#N/A</v>
      </c>
      <c r="M43" s="122" t="e">
        <f t="shared" si="7"/>
        <v>#N/A</v>
      </c>
    </row>
    <row r="44" spans="1:13" x14ac:dyDescent="0.3">
      <c r="A44" s="44">
        <v>6</v>
      </c>
      <c r="B44" s="51"/>
      <c r="C44" s="51"/>
      <c r="D44" s="33"/>
      <c r="E44" s="34" t="e">
        <f>VLOOKUP(D44,'Radno opterećenje'!$A$2:$D$19,2,FALSE)</f>
        <v>#N/A</v>
      </c>
      <c r="F44" s="34" t="e">
        <f>VLOOKUP(D44,'Radno opterećenje'!$A$2:$D$19,3,FALSE)</f>
        <v>#N/A</v>
      </c>
      <c r="G44" s="117" t="e">
        <f>VLOOKUP(D44,'Radno opterećenje'!$A$2:$D$19,4,FALSE)</f>
        <v>#N/A</v>
      </c>
      <c r="H44" s="124"/>
      <c r="I44" s="44"/>
      <c r="J44" s="125">
        <f t="shared" si="4"/>
        <v>0</v>
      </c>
      <c r="K44" s="121" t="e">
        <f t="shared" si="5"/>
        <v>#N/A</v>
      </c>
      <c r="L44" s="122" t="e">
        <f t="shared" si="6"/>
        <v>#N/A</v>
      </c>
      <c r="M44" s="122" t="e">
        <f t="shared" si="7"/>
        <v>#N/A</v>
      </c>
    </row>
    <row r="47" spans="1:13" x14ac:dyDescent="0.3">
      <c r="B47" s="22"/>
      <c r="D47" s="22"/>
      <c r="K47" s="22" t="s">
        <v>23</v>
      </c>
    </row>
    <row r="48" spans="1:13" x14ac:dyDescent="0.3">
      <c r="B48" s="22"/>
      <c r="C48" s="22"/>
      <c r="D48" s="22"/>
    </row>
    <row r="49" spans="1:18" x14ac:dyDescent="0.3">
      <c r="B49" s="22"/>
      <c r="C49" s="22"/>
      <c r="D49" s="22"/>
      <c r="G49" s="108"/>
      <c r="H49" s="108"/>
      <c r="I49" s="108"/>
      <c r="J49" s="96"/>
      <c r="K49" s="96"/>
      <c r="L49" s="96"/>
    </row>
    <row r="50" spans="1:18" x14ac:dyDescent="0.3">
      <c r="B50" s="22"/>
      <c r="C50" s="22"/>
      <c r="D50" s="22"/>
      <c r="G50" s="108"/>
      <c r="H50" s="108"/>
      <c r="I50" s="108"/>
      <c r="J50" s="108"/>
    </row>
    <row r="51" spans="1:18" x14ac:dyDescent="0.3">
      <c r="A51" s="109" t="s">
        <v>62</v>
      </c>
      <c r="B51" s="108"/>
      <c r="C51" s="108"/>
      <c r="D51" s="108"/>
      <c r="E51" s="108"/>
      <c r="F51" s="110"/>
      <c r="G51" s="110"/>
      <c r="H51" s="110"/>
      <c r="I51" s="110"/>
      <c r="J51" s="111"/>
      <c r="K51" s="111"/>
      <c r="L51" s="111"/>
      <c r="M51" s="110"/>
      <c r="N51" s="110"/>
      <c r="O51" s="110"/>
      <c r="P51" s="110"/>
      <c r="Q51" s="110"/>
      <c r="R51" s="110"/>
    </row>
    <row r="52" spans="1:18" x14ac:dyDescent="0.3">
      <c r="A52" s="112"/>
      <c r="K52" s="94"/>
      <c r="L52" s="94"/>
    </row>
    <row r="53" spans="1:18" x14ac:dyDescent="0.3">
      <c r="A53" s="20" t="s">
        <v>63</v>
      </c>
      <c r="K53" s="94"/>
      <c r="L53" s="94"/>
    </row>
    <row r="54" spans="1:18" x14ac:dyDescent="0.3">
      <c r="A54" s="20" t="s">
        <v>64</v>
      </c>
      <c r="K54" s="94"/>
      <c r="L54" s="94"/>
    </row>
  </sheetData>
  <mergeCells count="13">
    <mergeCell ref="A2:C2"/>
    <mergeCell ref="C12:C13"/>
    <mergeCell ref="D12:D13"/>
    <mergeCell ref="A12:A13"/>
    <mergeCell ref="K12:K13"/>
    <mergeCell ref="A7:M7"/>
    <mergeCell ref="B9:D11"/>
    <mergeCell ref="H12:J12"/>
    <mergeCell ref="E9:M11"/>
    <mergeCell ref="L12:L13"/>
    <mergeCell ref="M12:M13"/>
    <mergeCell ref="B12:B13"/>
    <mergeCell ref="E12:G12"/>
  </mergeCells>
  <conditionalFormatting sqref="L8:L38 L45:L46 L48:L1048576 L1:L3">
    <cfRule type="cellIs" dxfId="22" priority="8" operator="lessThan">
      <formula>0</formula>
    </cfRule>
  </conditionalFormatting>
  <conditionalFormatting sqref="M15:M36">
    <cfRule type="cellIs" dxfId="21" priority="7" operator="greaterThan">
      <formula>0</formula>
    </cfRule>
  </conditionalFormatting>
  <conditionalFormatting sqref="K15:K36">
    <cfRule type="cellIs" dxfId="20" priority="6" operator="greaterThan">
      <formula>0</formula>
    </cfRule>
  </conditionalFormatting>
  <conditionalFormatting sqref="L15:L36">
    <cfRule type="cellIs" dxfId="19" priority="5" operator="greaterThan">
      <formula>0</formula>
    </cfRule>
  </conditionalFormatting>
  <conditionalFormatting sqref="L39:L44">
    <cfRule type="cellIs" dxfId="18" priority="4" operator="lessThan">
      <formula>0</formula>
    </cfRule>
  </conditionalFormatting>
  <conditionalFormatting sqref="M39:M44">
    <cfRule type="cellIs" dxfId="17" priority="3" operator="greaterThan">
      <formula>0</formula>
    </cfRule>
  </conditionalFormatting>
  <conditionalFormatting sqref="K39:K44">
    <cfRule type="cellIs" dxfId="16" priority="2" operator="greaterThan">
      <formula>0</formula>
    </cfRule>
  </conditionalFormatting>
  <conditionalFormatting sqref="L39:L44">
    <cfRule type="cellIs" dxfId="15" priority="1" operator="greaterThan">
      <formula>0</formula>
    </cfRule>
  </conditionalFormatting>
  <pageMargins left="0.2" right="0.2" top="0.5" bottom="0.5" header="0.3" footer="0.3"/>
  <pageSetup paperSize="9" scale="68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'Radno opterećenje'!$A$6:$A$19</xm:f>
          </x14:formula1>
          <xm:sqref>D15:D36 D39:D44</xm:sqref>
        </x14:dataValidation>
        <x14:dataValidation type="list" allowBlank="1" showInputMessage="1" showErrorMessage="1">
          <x14:formula1>
            <xm:f>'Radno opterećenje'!$A$43:$A$74</xm:f>
          </x14:formula1>
          <xm:sqref>A2:C2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39997558519241921"/>
    <pageSetUpPr fitToPage="1"/>
  </sheetPr>
  <dimension ref="A1:U40"/>
  <sheetViews>
    <sheetView showGridLines="0" topLeftCell="A16" zoomScaleNormal="100" workbookViewId="0">
      <selection activeCell="A7" sqref="A7:R7"/>
    </sheetView>
  </sheetViews>
  <sheetFormatPr defaultColWidth="8.85546875" defaultRowHeight="15" x14ac:dyDescent="0.3"/>
  <cols>
    <col min="1" max="1" width="4.7109375" style="20" customWidth="1"/>
    <col min="2" max="2" width="17.85546875" style="20" customWidth="1"/>
    <col min="3" max="3" width="12.28515625" style="20" customWidth="1"/>
    <col min="4" max="4" width="12.7109375" style="20" customWidth="1"/>
    <col min="5" max="7" width="11.85546875" style="20" hidden="1" customWidth="1"/>
    <col min="8" max="8" width="44.85546875" style="20" bestFit="1" customWidth="1"/>
    <col min="9" max="9" width="24.85546875" style="20" customWidth="1"/>
    <col min="10" max="10" width="10.42578125" style="20" customWidth="1"/>
    <col min="11" max="11" width="6.42578125" style="20" bestFit="1" customWidth="1"/>
    <col min="12" max="12" width="12.140625" style="20" customWidth="1"/>
    <col min="13" max="13" width="11" style="20" hidden="1" customWidth="1"/>
    <col min="14" max="14" width="11.5703125" style="20" customWidth="1"/>
    <col min="15" max="15" width="11" style="20" hidden="1" customWidth="1"/>
    <col min="16" max="16" width="11.28515625" style="20" customWidth="1"/>
    <col min="17" max="17" width="11" style="20" hidden="1" customWidth="1"/>
    <col min="18" max="18" width="13.85546875" style="20" customWidth="1"/>
    <col min="19" max="19" width="4.85546875" style="20" customWidth="1"/>
    <col min="20" max="20" width="6.28515625" style="20" bestFit="1" customWidth="1"/>
    <col min="21" max="21" width="8.140625" style="21" customWidth="1"/>
    <col min="22" max="22" width="12.42578125" style="20" customWidth="1"/>
    <col min="23" max="23" width="7.42578125" style="20" customWidth="1"/>
    <col min="24" max="24" width="8.5703125" style="20" customWidth="1"/>
    <col min="25" max="16384" width="8.85546875" style="20"/>
  </cols>
  <sheetData>
    <row r="1" spans="1:21" s="17" customFormat="1" ht="23.25" customHeight="1" x14ac:dyDescent="0.3">
      <c r="A1" s="156" t="s">
        <v>21</v>
      </c>
      <c r="B1" s="156"/>
      <c r="C1" s="156"/>
      <c r="D1" s="156"/>
      <c r="U1" s="18"/>
    </row>
    <row r="2" spans="1:21" s="17" customFormat="1" x14ac:dyDescent="0.3">
      <c r="A2" s="156" t="s">
        <v>99</v>
      </c>
      <c r="B2" s="156"/>
      <c r="C2" s="156"/>
      <c r="D2" s="156"/>
      <c r="U2" s="18"/>
    </row>
    <row r="3" spans="1:21" x14ac:dyDescent="0.3">
      <c r="A3" s="19"/>
      <c r="R3" s="21"/>
      <c r="U3" s="20"/>
    </row>
    <row r="4" spans="1:21" x14ac:dyDescent="0.3">
      <c r="A4" s="17" t="s">
        <v>130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  <c r="U4" s="20"/>
    </row>
    <row r="5" spans="1:21" x14ac:dyDescent="0.3">
      <c r="A5" s="17" t="s">
        <v>131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U5" s="20"/>
    </row>
    <row r="6" spans="1:21" x14ac:dyDescent="0.3">
      <c r="A6" s="17" t="s">
        <v>132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U6" s="20"/>
    </row>
    <row r="7" spans="1:21" s="17" customFormat="1" ht="16.5" x14ac:dyDescent="0.3">
      <c r="A7" s="157" t="s">
        <v>153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2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U8" s="20"/>
    </row>
    <row r="9" spans="1:21" s="25" customFormat="1" ht="46.5" customHeight="1" x14ac:dyDescent="0.25">
      <c r="A9" s="164" t="s">
        <v>134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 t="s">
        <v>0</v>
      </c>
      <c r="M9" s="164"/>
      <c r="N9" s="164"/>
      <c r="O9" s="164"/>
      <c r="P9" s="164"/>
      <c r="Q9" s="164"/>
      <c r="R9" s="164"/>
    </row>
    <row r="10" spans="1:21" s="25" customFormat="1" ht="28.5" customHeight="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5" t="s">
        <v>1</v>
      </c>
      <c r="M10" s="165"/>
      <c r="N10" s="165" t="s">
        <v>2</v>
      </c>
      <c r="O10" s="165"/>
      <c r="P10" s="165" t="s">
        <v>3</v>
      </c>
      <c r="Q10" s="165"/>
      <c r="R10" s="166" t="s">
        <v>20</v>
      </c>
    </row>
    <row r="11" spans="1:21" ht="72" customHeight="1" x14ac:dyDescent="0.3">
      <c r="A11" s="26" t="s">
        <v>5</v>
      </c>
      <c r="B11" s="26" t="s">
        <v>6</v>
      </c>
      <c r="C11" s="26" t="s">
        <v>7</v>
      </c>
      <c r="D11" s="26" t="s">
        <v>8</v>
      </c>
      <c r="E11" s="168" t="s">
        <v>41</v>
      </c>
      <c r="F11" s="169"/>
      <c r="G11" s="170"/>
      <c r="H11" s="26" t="s">
        <v>98</v>
      </c>
      <c r="I11" s="26" t="s">
        <v>9</v>
      </c>
      <c r="J11" s="26" t="s">
        <v>10</v>
      </c>
      <c r="K11" s="27" t="s">
        <v>11</v>
      </c>
      <c r="L11" s="26" t="s">
        <v>4</v>
      </c>
      <c r="M11" s="26" t="s">
        <v>137</v>
      </c>
      <c r="N11" s="26" t="s">
        <v>4</v>
      </c>
      <c r="O11" s="26" t="s">
        <v>138</v>
      </c>
      <c r="P11" s="26" t="s">
        <v>4</v>
      </c>
      <c r="Q11" s="26" t="s">
        <v>139</v>
      </c>
      <c r="R11" s="167"/>
      <c r="U11" s="20"/>
    </row>
    <row r="12" spans="1:21" ht="22.9" customHeight="1" x14ac:dyDescent="0.3">
      <c r="A12" s="26">
        <v>1</v>
      </c>
      <c r="B12" s="26">
        <v>2</v>
      </c>
      <c r="C12" s="26">
        <v>3</v>
      </c>
      <c r="D12" s="26">
        <v>4</v>
      </c>
      <c r="E12" s="26" t="s">
        <v>42</v>
      </c>
      <c r="F12" s="26" t="s">
        <v>43</v>
      </c>
      <c r="G12" s="26" t="s">
        <v>44</v>
      </c>
      <c r="H12" s="26">
        <v>5</v>
      </c>
      <c r="I12" s="26">
        <v>6</v>
      </c>
      <c r="J12" s="26">
        <v>7</v>
      </c>
      <c r="K12" s="26">
        <v>8</v>
      </c>
      <c r="L12" s="28">
        <v>9</v>
      </c>
      <c r="M12" s="29"/>
      <c r="N12" s="28">
        <v>10</v>
      </c>
      <c r="O12" s="29">
        <v>1</v>
      </c>
      <c r="P12" s="28">
        <v>11</v>
      </c>
      <c r="Q12" s="29"/>
      <c r="R12" s="28">
        <v>12</v>
      </c>
      <c r="U12" s="20"/>
    </row>
    <row r="13" spans="1:21" s="22" customFormat="1" x14ac:dyDescent="0.3">
      <c r="A13" s="31">
        <v>1</v>
      </c>
      <c r="B13" s="33"/>
      <c r="C13" s="33"/>
      <c r="D13" s="33"/>
      <c r="E13" s="34"/>
      <c r="F13" s="34"/>
      <c r="G13" s="34"/>
      <c r="H13" s="33"/>
      <c r="I13" s="35"/>
      <c r="J13" s="31"/>
      <c r="K13" s="36"/>
      <c r="L13" s="37"/>
      <c r="M13" s="38">
        <f t="shared" ref="M13:M34" si="0">L13*5.4</f>
        <v>0</v>
      </c>
      <c r="N13" s="39"/>
      <c r="O13" s="98">
        <f t="shared" ref="O13:O34" si="1">N13*4</f>
        <v>0</v>
      </c>
      <c r="P13" s="41"/>
      <c r="Q13" s="99">
        <f t="shared" ref="Q13:Q34" si="2">P13*2.7</f>
        <v>0</v>
      </c>
      <c r="R13" s="43">
        <f>SUM(M13+O13+Q13)</f>
        <v>0</v>
      </c>
    </row>
    <row r="14" spans="1:21" s="22" customFormat="1" x14ac:dyDescent="0.3">
      <c r="A14" s="44">
        <v>2</v>
      </c>
      <c r="B14" s="51"/>
      <c r="C14" s="51"/>
      <c r="D14" s="33"/>
      <c r="E14" s="34" t="e">
        <f>VLOOKUP(D14,'Radno opterećenje'!$A$2:$D$19,2,FALSE)</f>
        <v>#N/A</v>
      </c>
      <c r="F14" s="34" t="e">
        <f>VLOOKUP(D14,'Radno opterećenje'!$A$2:$D$19,3,FALSE)</f>
        <v>#N/A</v>
      </c>
      <c r="G14" s="34" t="e">
        <f>VLOOKUP(D14,'Radno opterećenje'!$A$2:$D$19,4,FALSE)</f>
        <v>#N/A</v>
      </c>
      <c r="H14" s="33"/>
      <c r="I14" s="46"/>
      <c r="J14" s="31"/>
      <c r="K14" s="36"/>
      <c r="L14" s="37"/>
      <c r="M14" s="47">
        <f t="shared" si="0"/>
        <v>0</v>
      </c>
      <c r="N14" s="39"/>
      <c r="O14" s="100">
        <f t="shared" si="1"/>
        <v>0</v>
      </c>
      <c r="P14" s="41"/>
      <c r="Q14" s="42">
        <f t="shared" si="2"/>
        <v>0</v>
      </c>
      <c r="R14" s="49">
        <f t="shared" ref="R14:R34" si="3">SUM(M14+O14+Q14)</f>
        <v>0</v>
      </c>
    </row>
    <row r="15" spans="1:21" s="22" customFormat="1" x14ac:dyDescent="0.3">
      <c r="A15" s="44">
        <v>3</v>
      </c>
      <c r="B15" s="51"/>
      <c r="C15" s="51"/>
      <c r="D15" s="33"/>
      <c r="E15" s="34" t="e">
        <f>VLOOKUP(D15,'Radno opterećenje'!$A$2:$D$19,2,FALSE)</f>
        <v>#N/A</v>
      </c>
      <c r="F15" s="34" t="e">
        <f>VLOOKUP(D15,'Radno opterećenje'!$A$2:$D$19,3,FALSE)</f>
        <v>#N/A</v>
      </c>
      <c r="G15" s="34" t="e">
        <f>VLOOKUP(D15,'Radno opterećenje'!$A$2:$D$19,4,FALSE)</f>
        <v>#N/A</v>
      </c>
      <c r="H15" s="33"/>
      <c r="I15" s="46"/>
      <c r="J15" s="31"/>
      <c r="K15" s="36"/>
      <c r="L15" s="37"/>
      <c r="M15" s="47">
        <f t="shared" si="0"/>
        <v>0</v>
      </c>
      <c r="N15" s="39"/>
      <c r="O15" s="100">
        <f t="shared" si="1"/>
        <v>0</v>
      </c>
      <c r="P15" s="41"/>
      <c r="Q15" s="42">
        <f t="shared" si="2"/>
        <v>0</v>
      </c>
      <c r="R15" s="49">
        <f t="shared" si="3"/>
        <v>0</v>
      </c>
    </row>
    <row r="16" spans="1:21" s="22" customFormat="1" x14ac:dyDescent="0.3">
      <c r="A16" s="44">
        <v>4</v>
      </c>
      <c r="B16" s="45"/>
      <c r="C16" s="51"/>
      <c r="D16" s="33"/>
      <c r="E16" s="34" t="e">
        <f>VLOOKUP(D16,'Radno opterećenje'!$A$2:$D$19,2,FALSE)</f>
        <v>#N/A</v>
      </c>
      <c r="F16" s="34" t="e">
        <f>VLOOKUP(D16,'Radno opterećenje'!$A$2:$D$19,3,FALSE)</f>
        <v>#N/A</v>
      </c>
      <c r="G16" s="34" t="e">
        <f>VLOOKUP(D16,'Radno opterećenje'!$A$2:$D$19,4,FALSE)</f>
        <v>#N/A</v>
      </c>
      <c r="H16" s="33"/>
      <c r="I16" s="50"/>
      <c r="J16" s="31"/>
      <c r="K16" s="36"/>
      <c r="L16" s="37"/>
      <c r="M16" s="47">
        <f t="shared" si="0"/>
        <v>0</v>
      </c>
      <c r="N16" s="39"/>
      <c r="O16" s="100">
        <f t="shared" si="1"/>
        <v>0</v>
      </c>
      <c r="P16" s="41"/>
      <c r="Q16" s="42">
        <f t="shared" si="2"/>
        <v>0</v>
      </c>
      <c r="R16" s="49">
        <f t="shared" si="3"/>
        <v>0</v>
      </c>
    </row>
    <row r="17" spans="1:21" s="22" customFormat="1" x14ac:dyDescent="0.3">
      <c r="A17" s="44">
        <v>5</v>
      </c>
      <c r="B17" s="51"/>
      <c r="C17" s="51"/>
      <c r="D17" s="33"/>
      <c r="E17" s="34" t="e">
        <f>VLOOKUP(D17,'Radno opterećenje'!$A$2:$D$19,2,FALSE)</f>
        <v>#N/A</v>
      </c>
      <c r="F17" s="34" t="e">
        <f>VLOOKUP(D17,'Radno opterećenje'!$A$2:$D$19,3,FALSE)</f>
        <v>#N/A</v>
      </c>
      <c r="G17" s="34" t="e">
        <f>VLOOKUP(D17,'Radno opterećenje'!$A$2:$D$19,4,FALSE)</f>
        <v>#N/A</v>
      </c>
      <c r="H17" s="33"/>
      <c r="I17" s="46"/>
      <c r="J17" s="31"/>
      <c r="K17" s="36"/>
      <c r="L17" s="37"/>
      <c r="M17" s="47">
        <f t="shared" si="0"/>
        <v>0</v>
      </c>
      <c r="N17" s="39"/>
      <c r="O17" s="100">
        <f t="shared" si="1"/>
        <v>0</v>
      </c>
      <c r="P17" s="41"/>
      <c r="Q17" s="42">
        <f t="shared" si="2"/>
        <v>0</v>
      </c>
      <c r="R17" s="49">
        <f t="shared" si="3"/>
        <v>0</v>
      </c>
    </row>
    <row r="18" spans="1:21" s="22" customFormat="1" x14ac:dyDescent="0.3">
      <c r="A18" s="44">
        <v>6</v>
      </c>
      <c r="B18" s="51"/>
      <c r="C18" s="51"/>
      <c r="D18" s="33"/>
      <c r="E18" s="34" t="e">
        <f>VLOOKUP(D18,'Radno opterećenje'!$A$2:$D$19,2,FALSE)</f>
        <v>#N/A</v>
      </c>
      <c r="F18" s="34" t="e">
        <f>VLOOKUP(D18,'Radno opterećenje'!$A$2:$D$19,3,FALSE)</f>
        <v>#N/A</v>
      </c>
      <c r="G18" s="34" t="e">
        <f>VLOOKUP(D18,'Radno opterećenje'!$A$2:$D$19,4,FALSE)</f>
        <v>#N/A</v>
      </c>
      <c r="H18" s="33"/>
      <c r="I18" s="46"/>
      <c r="J18" s="31"/>
      <c r="K18" s="36"/>
      <c r="L18" s="37"/>
      <c r="M18" s="47">
        <f t="shared" si="0"/>
        <v>0</v>
      </c>
      <c r="N18" s="39"/>
      <c r="O18" s="100">
        <f t="shared" si="1"/>
        <v>0</v>
      </c>
      <c r="P18" s="41"/>
      <c r="Q18" s="42">
        <f t="shared" si="2"/>
        <v>0</v>
      </c>
      <c r="R18" s="49">
        <f t="shared" si="3"/>
        <v>0</v>
      </c>
    </row>
    <row r="19" spans="1:21" s="22" customFormat="1" x14ac:dyDescent="0.3">
      <c r="A19" s="44">
        <v>7</v>
      </c>
      <c r="B19" s="51"/>
      <c r="C19" s="51"/>
      <c r="D19" s="33"/>
      <c r="E19" s="34" t="e">
        <f>VLOOKUP(D19,'Radno opterećenje'!$A$2:$D$19,2,FALSE)</f>
        <v>#N/A</v>
      </c>
      <c r="F19" s="34" t="e">
        <f>VLOOKUP(D19,'Radno opterećenje'!$A$2:$D$19,3,FALSE)</f>
        <v>#N/A</v>
      </c>
      <c r="G19" s="34" t="e">
        <f>VLOOKUP(D19,'Radno opterećenje'!$A$2:$D$19,4,FALSE)</f>
        <v>#N/A</v>
      </c>
      <c r="H19" s="33"/>
      <c r="I19" s="51"/>
      <c r="J19" s="31"/>
      <c r="K19" s="36"/>
      <c r="L19" s="37"/>
      <c r="M19" s="47">
        <f t="shared" si="0"/>
        <v>0</v>
      </c>
      <c r="N19" s="39"/>
      <c r="O19" s="100">
        <f t="shared" si="1"/>
        <v>0</v>
      </c>
      <c r="P19" s="41"/>
      <c r="Q19" s="42">
        <f t="shared" si="2"/>
        <v>0</v>
      </c>
      <c r="R19" s="49">
        <f t="shared" si="3"/>
        <v>0</v>
      </c>
    </row>
    <row r="20" spans="1:21" s="22" customFormat="1" x14ac:dyDescent="0.3">
      <c r="A20" s="44">
        <v>8</v>
      </c>
      <c r="B20" s="45"/>
      <c r="C20" s="51"/>
      <c r="D20" s="33"/>
      <c r="E20" s="34" t="e">
        <f>VLOOKUP(D20,'Radno opterećenje'!$A$2:$D$19,2,FALSE)</f>
        <v>#N/A</v>
      </c>
      <c r="F20" s="34" t="e">
        <f>VLOOKUP(D20,'Radno opterećenje'!$A$2:$D$19,3,FALSE)</f>
        <v>#N/A</v>
      </c>
      <c r="G20" s="34" t="e">
        <f>VLOOKUP(D20,'Radno opterećenje'!$A$2:$D$19,4,FALSE)</f>
        <v>#N/A</v>
      </c>
      <c r="H20" s="33"/>
      <c r="I20" s="45"/>
      <c r="J20" s="31"/>
      <c r="K20" s="36"/>
      <c r="L20" s="37"/>
      <c r="M20" s="47">
        <f t="shared" si="0"/>
        <v>0</v>
      </c>
      <c r="N20" s="39"/>
      <c r="O20" s="100">
        <f t="shared" si="1"/>
        <v>0</v>
      </c>
      <c r="P20" s="41"/>
      <c r="Q20" s="42">
        <f t="shared" si="2"/>
        <v>0</v>
      </c>
      <c r="R20" s="49">
        <f t="shared" si="3"/>
        <v>0</v>
      </c>
    </row>
    <row r="21" spans="1:21" s="22" customFormat="1" x14ac:dyDescent="0.3">
      <c r="A21" s="44">
        <v>9</v>
      </c>
      <c r="B21" s="45"/>
      <c r="C21" s="51"/>
      <c r="D21" s="33"/>
      <c r="E21" s="34" t="e">
        <f>VLOOKUP(D21,'Radno opterećenje'!$A$2:$D$19,2,FALSE)</f>
        <v>#N/A</v>
      </c>
      <c r="F21" s="34" t="e">
        <f>VLOOKUP(D21,'Radno opterećenje'!$A$2:$D$19,3,FALSE)</f>
        <v>#N/A</v>
      </c>
      <c r="G21" s="34" t="e">
        <f>VLOOKUP(D21,'Radno opterećenje'!$A$2:$D$19,4,FALSE)</f>
        <v>#N/A</v>
      </c>
      <c r="H21" s="33"/>
      <c r="I21" s="50"/>
      <c r="J21" s="31"/>
      <c r="K21" s="36"/>
      <c r="L21" s="37"/>
      <c r="M21" s="47">
        <f t="shared" si="0"/>
        <v>0</v>
      </c>
      <c r="N21" s="39"/>
      <c r="O21" s="100">
        <f t="shared" si="1"/>
        <v>0</v>
      </c>
      <c r="P21" s="41"/>
      <c r="Q21" s="42">
        <f t="shared" si="2"/>
        <v>0</v>
      </c>
      <c r="R21" s="49">
        <f t="shared" si="3"/>
        <v>0</v>
      </c>
    </row>
    <row r="22" spans="1:21" s="22" customFormat="1" x14ac:dyDescent="0.3">
      <c r="A22" s="44">
        <v>10</v>
      </c>
      <c r="B22" s="51"/>
      <c r="C22" s="51"/>
      <c r="D22" s="33"/>
      <c r="E22" s="34" t="e">
        <f>VLOOKUP(D22,'Radno opterećenje'!$A$2:$D$19,2,FALSE)</f>
        <v>#N/A</v>
      </c>
      <c r="F22" s="34" t="e">
        <f>VLOOKUP(D22,'Radno opterećenje'!$A$2:$D$19,3,FALSE)</f>
        <v>#N/A</v>
      </c>
      <c r="G22" s="34" t="e">
        <f>VLOOKUP(D22,'Radno opterećenje'!$A$2:$D$19,4,FALSE)</f>
        <v>#N/A</v>
      </c>
      <c r="H22" s="33"/>
      <c r="I22" s="46"/>
      <c r="J22" s="31"/>
      <c r="K22" s="36"/>
      <c r="L22" s="37"/>
      <c r="M22" s="47">
        <f t="shared" si="0"/>
        <v>0</v>
      </c>
      <c r="N22" s="39"/>
      <c r="O22" s="100">
        <f t="shared" si="1"/>
        <v>0</v>
      </c>
      <c r="P22" s="41"/>
      <c r="Q22" s="42">
        <f t="shared" si="2"/>
        <v>0</v>
      </c>
      <c r="R22" s="49">
        <f t="shared" si="3"/>
        <v>0</v>
      </c>
    </row>
    <row r="23" spans="1:21" s="22" customFormat="1" x14ac:dyDescent="0.3">
      <c r="A23" s="44">
        <v>11</v>
      </c>
      <c r="B23" s="51"/>
      <c r="C23" s="51"/>
      <c r="D23" s="33"/>
      <c r="E23" s="34" t="e">
        <f>VLOOKUP(D23,'Radno opterećenje'!$A$2:$D$19,2,FALSE)</f>
        <v>#N/A</v>
      </c>
      <c r="F23" s="34" t="e">
        <f>VLOOKUP(D23,'Radno opterećenje'!$A$2:$D$19,3,FALSE)</f>
        <v>#N/A</v>
      </c>
      <c r="G23" s="34" t="e">
        <f>VLOOKUP(D23,'Radno opterećenje'!$A$2:$D$19,4,FALSE)</f>
        <v>#N/A</v>
      </c>
      <c r="H23" s="33"/>
      <c r="I23" s="46"/>
      <c r="J23" s="31"/>
      <c r="K23" s="36"/>
      <c r="L23" s="37"/>
      <c r="M23" s="47">
        <f t="shared" si="0"/>
        <v>0</v>
      </c>
      <c r="N23" s="39"/>
      <c r="O23" s="100">
        <f t="shared" si="1"/>
        <v>0</v>
      </c>
      <c r="P23" s="41"/>
      <c r="Q23" s="42">
        <f t="shared" si="2"/>
        <v>0</v>
      </c>
      <c r="R23" s="49">
        <f t="shared" si="3"/>
        <v>0</v>
      </c>
    </row>
    <row r="24" spans="1:21" s="22" customFormat="1" x14ac:dyDescent="0.3">
      <c r="A24" s="44">
        <v>12</v>
      </c>
      <c r="B24" s="51"/>
      <c r="C24" s="51"/>
      <c r="D24" s="33"/>
      <c r="E24" s="34" t="e">
        <f>VLOOKUP(D24,'Radno opterećenje'!$A$2:$D$19,2,FALSE)</f>
        <v>#N/A</v>
      </c>
      <c r="F24" s="34" t="e">
        <f>VLOOKUP(D24,'Radno opterećenje'!$A$2:$D$19,3,FALSE)</f>
        <v>#N/A</v>
      </c>
      <c r="G24" s="34" t="e">
        <f>VLOOKUP(D24,'Radno opterećenje'!$A$2:$D$19,4,FALSE)</f>
        <v>#N/A</v>
      </c>
      <c r="H24" s="33"/>
      <c r="I24" s="51"/>
      <c r="J24" s="31"/>
      <c r="K24" s="36"/>
      <c r="L24" s="37"/>
      <c r="M24" s="47">
        <f t="shared" si="0"/>
        <v>0</v>
      </c>
      <c r="N24" s="39"/>
      <c r="O24" s="100">
        <f t="shared" si="1"/>
        <v>0</v>
      </c>
      <c r="P24" s="41"/>
      <c r="Q24" s="42">
        <f t="shared" si="2"/>
        <v>0</v>
      </c>
      <c r="R24" s="49">
        <f t="shared" si="3"/>
        <v>0</v>
      </c>
    </row>
    <row r="25" spans="1:21" s="22" customFormat="1" x14ac:dyDescent="0.3">
      <c r="A25" s="44">
        <v>13</v>
      </c>
      <c r="B25" s="45"/>
      <c r="C25" s="51"/>
      <c r="D25" s="33"/>
      <c r="E25" s="34" t="e">
        <f>VLOOKUP(D25,'Radno opterećenje'!$A$2:$D$19,2,FALSE)</f>
        <v>#N/A</v>
      </c>
      <c r="F25" s="34" t="e">
        <f>VLOOKUP(D25,'Radno opterećenje'!$A$2:$D$19,3,FALSE)</f>
        <v>#N/A</v>
      </c>
      <c r="G25" s="34" t="e">
        <f>VLOOKUP(D25,'Radno opterećenje'!$A$2:$D$19,4,FALSE)</f>
        <v>#N/A</v>
      </c>
      <c r="H25" s="33"/>
      <c r="I25" s="45"/>
      <c r="J25" s="31"/>
      <c r="K25" s="36"/>
      <c r="L25" s="37"/>
      <c r="M25" s="47">
        <f t="shared" si="0"/>
        <v>0</v>
      </c>
      <c r="N25" s="39"/>
      <c r="O25" s="100">
        <f t="shared" si="1"/>
        <v>0</v>
      </c>
      <c r="P25" s="41"/>
      <c r="Q25" s="42">
        <f t="shared" si="2"/>
        <v>0</v>
      </c>
      <c r="R25" s="49">
        <f t="shared" si="3"/>
        <v>0</v>
      </c>
    </row>
    <row r="26" spans="1:21" x14ac:dyDescent="0.3">
      <c r="A26" s="44">
        <v>14</v>
      </c>
      <c r="B26" s="45"/>
      <c r="C26" s="51"/>
      <c r="D26" s="33"/>
      <c r="E26" s="34" t="e">
        <f>VLOOKUP(D26,'Radno opterećenje'!$A$2:$D$19,2,FALSE)</f>
        <v>#N/A</v>
      </c>
      <c r="F26" s="34" t="e">
        <f>VLOOKUP(D26,'Radno opterećenje'!$A$2:$D$19,3,FALSE)</f>
        <v>#N/A</v>
      </c>
      <c r="G26" s="34" t="e">
        <f>VLOOKUP(D26,'Radno opterećenje'!$A$2:$D$19,4,FALSE)</f>
        <v>#N/A</v>
      </c>
      <c r="H26" s="33"/>
      <c r="I26" s="50"/>
      <c r="J26" s="31"/>
      <c r="K26" s="36"/>
      <c r="L26" s="37"/>
      <c r="M26" s="47">
        <f t="shared" si="0"/>
        <v>0</v>
      </c>
      <c r="N26" s="39"/>
      <c r="O26" s="100">
        <f t="shared" si="1"/>
        <v>0</v>
      </c>
      <c r="P26" s="41"/>
      <c r="Q26" s="42">
        <f t="shared" si="2"/>
        <v>0</v>
      </c>
      <c r="R26" s="49">
        <f t="shared" si="3"/>
        <v>0</v>
      </c>
      <c r="U26" s="20"/>
    </row>
    <row r="27" spans="1:21" x14ac:dyDescent="0.3">
      <c r="A27" s="44">
        <v>15</v>
      </c>
      <c r="B27" s="51"/>
      <c r="C27" s="51"/>
      <c r="D27" s="33"/>
      <c r="E27" s="34" t="e">
        <f>VLOOKUP(D27,'Radno opterećenje'!$A$2:$D$19,2,FALSE)</f>
        <v>#N/A</v>
      </c>
      <c r="F27" s="34" t="e">
        <f>VLOOKUP(D27,'Radno opterećenje'!$A$2:$D$19,3,FALSE)</f>
        <v>#N/A</v>
      </c>
      <c r="G27" s="34" t="e">
        <f>VLOOKUP(D27,'Radno opterećenje'!$A$2:$D$19,4,FALSE)</f>
        <v>#N/A</v>
      </c>
      <c r="H27" s="33"/>
      <c r="I27" s="46"/>
      <c r="J27" s="31"/>
      <c r="K27" s="36"/>
      <c r="L27" s="37"/>
      <c r="M27" s="47">
        <f t="shared" si="0"/>
        <v>0</v>
      </c>
      <c r="N27" s="39"/>
      <c r="O27" s="100">
        <f t="shared" si="1"/>
        <v>0</v>
      </c>
      <c r="P27" s="41"/>
      <c r="Q27" s="42">
        <f t="shared" si="2"/>
        <v>0</v>
      </c>
      <c r="R27" s="49">
        <f t="shared" si="3"/>
        <v>0</v>
      </c>
      <c r="U27" s="20"/>
    </row>
    <row r="28" spans="1:21" x14ac:dyDescent="0.3">
      <c r="A28" s="44">
        <v>16</v>
      </c>
      <c r="B28" s="51"/>
      <c r="C28" s="51"/>
      <c r="D28" s="33"/>
      <c r="E28" s="34" t="e">
        <f>VLOOKUP(D28,'Radno opterećenje'!$A$2:$D$19,2,FALSE)</f>
        <v>#N/A</v>
      </c>
      <c r="F28" s="34" t="e">
        <f>VLOOKUP(D28,'Radno opterećenje'!$A$2:$D$19,3,FALSE)</f>
        <v>#N/A</v>
      </c>
      <c r="G28" s="34" t="e">
        <f>VLOOKUP(D28,'Radno opterećenje'!$A$2:$D$19,4,FALSE)</f>
        <v>#N/A</v>
      </c>
      <c r="H28" s="33"/>
      <c r="I28" s="46"/>
      <c r="J28" s="31"/>
      <c r="K28" s="36"/>
      <c r="L28" s="37"/>
      <c r="M28" s="47">
        <f t="shared" si="0"/>
        <v>0</v>
      </c>
      <c r="N28" s="39"/>
      <c r="O28" s="100">
        <f t="shared" si="1"/>
        <v>0</v>
      </c>
      <c r="P28" s="41"/>
      <c r="Q28" s="42">
        <f t="shared" si="2"/>
        <v>0</v>
      </c>
      <c r="R28" s="49">
        <f t="shared" si="3"/>
        <v>0</v>
      </c>
    </row>
    <row r="29" spans="1:21" x14ac:dyDescent="0.3">
      <c r="A29" s="44">
        <v>17</v>
      </c>
      <c r="B29" s="51"/>
      <c r="C29" s="51"/>
      <c r="D29" s="33"/>
      <c r="E29" s="34" t="e">
        <f>VLOOKUP(D29,'Radno opterećenje'!$A$2:$D$19,2,FALSE)</f>
        <v>#N/A</v>
      </c>
      <c r="F29" s="34" t="e">
        <f>VLOOKUP(D29,'Radno opterećenje'!$A$2:$D$19,3,FALSE)</f>
        <v>#N/A</v>
      </c>
      <c r="G29" s="34" t="e">
        <f>VLOOKUP(D29,'Radno opterećenje'!$A$2:$D$19,4,FALSE)</f>
        <v>#N/A</v>
      </c>
      <c r="H29" s="33"/>
      <c r="I29" s="51"/>
      <c r="J29" s="31"/>
      <c r="K29" s="36"/>
      <c r="L29" s="37"/>
      <c r="M29" s="47">
        <f t="shared" si="0"/>
        <v>0</v>
      </c>
      <c r="N29" s="39"/>
      <c r="O29" s="100">
        <f t="shared" si="1"/>
        <v>0</v>
      </c>
      <c r="P29" s="41"/>
      <c r="Q29" s="42">
        <f t="shared" si="2"/>
        <v>0</v>
      </c>
      <c r="R29" s="49">
        <f t="shared" si="3"/>
        <v>0</v>
      </c>
    </row>
    <row r="30" spans="1:21" x14ac:dyDescent="0.3">
      <c r="A30" s="44">
        <v>18</v>
      </c>
      <c r="B30" s="45"/>
      <c r="C30" s="51"/>
      <c r="D30" s="33"/>
      <c r="E30" s="34" t="e">
        <f>VLOOKUP(D30,'Radno opterećenje'!$A$2:$D$19,2,FALSE)</f>
        <v>#N/A</v>
      </c>
      <c r="F30" s="34" t="e">
        <f>VLOOKUP(D30,'Radno opterećenje'!$A$2:$D$19,3,FALSE)</f>
        <v>#N/A</v>
      </c>
      <c r="G30" s="34" t="e">
        <f>VLOOKUP(D30,'Radno opterećenje'!$A$2:$D$19,4,FALSE)</f>
        <v>#N/A</v>
      </c>
      <c r="H30" s="33"/>
      <c r="I30" s="45"/>
      <c r="J30" s="31"/>
      <c r="K30" s="36"/>
      <c r="L30" s="37"/>
      <c r="M30" s="47">
        <f t="shared" si="0"/>
        <v>0</v>
      </c>
      <c r="N30" s="39"/>
      <c r="O30" s="100">
        <f t="shared" si="1"/>
        <v>0</v>
      </c>
      <c r="P30" s="41"/>
      <c r="Q30" s="42">
        <f t="shared" si="2"/>
        <v>0</v>
      </c>
      <c r="R30" s="49">
        <f t="shared" si="3"/>
        <v>0</v>
      </c>
    </row>
    <row r="31" spans="1:21" x14ac:dyDescent="0.3">
      <c r="A31" s="44">
        <v>19</v>
      </c>
      <c r="B31" s="45"/>
      <c r="C31" s="51"/>
      <c r="D31" s="33"/>
      <c r="E31" s="34" t="e">
        <f>VLOOKUP(D31,'Radno opterećenje'!$A$2:$D$19,2,FALSE)</f>
        <v>#N/A</v>
      </c>
      <c r="F31" s="34" t="e">
        <f>VLOOKUP(D31,'Radno opterećenje'!$A$2:$D$19,3,FALSE)</f>
        <v>#N/A</v>
      </c>
      <c r="G31" s="34" t="e">
        <f>VLOOKUP(D31,'Radno opterećenje'!$A$2:$D$19,4,FALSE)</f>
        <v>#N/A</v>
      </c>
      <c r="H31" s="33"/>
      <c r="I31" s="50"/>
      <c r="J31" s="31"/>
      <c r="K31" s="36"/>
      <c r="L31" s="37"/>
      <c r="M31" s="47">
        <f t="shared" si="0"/>
        <v>0</v>
      </c>
      <c r="N31" s="39"/>
      <c r="O31" s="100">
        <f t="shared" si="1"/>
        <v>0</v>
      </c>
      <c r="P31" s="41"/>
      <c r="Q31" s="42">
        <f t="shared" si="2"/>
        <v>0</v>
      </c>
      <c r="R31" s="49">
        <f t="shared" si="3"/>
        <v>0</v>
      </c>
    </row>
    <row r="32" spans="1:21" x14ac:dyDescent="0.3">
      <c r="A32" s="44">
        <v>20</v>
      </c>
      <c r="B32" s="51"/>
      <c r="C32" s="51"/>
      <c r="D32" s="33"/>
      <c r="E32" s="34" t="e">
        <f>VLOOKUP(D32,'Radno opterećenje'!$A$2:$D$19,2,FALSE)</f>
        <v>#N/A</v>
      </c>
      <c r="F32" s="34" t="e">
        <f>VLOOKUP(D32,'Radno opterećenje'!$A$2:$D$19,3,FALSE)</f>
        <v>#N/A</v>
      </c>
      <c r="G32" s="34" t="e">
        <f>VLOOKUP(D32,'Radno opterećenje'!$A$2:$D$19,4,FALSE)</f>
        <v>#N/A</v>
      </c>
      <c r="H32" s="33"/>
      <c r="I32" s="46"/>
      <c r="J32" s="31"/>
      <c r="K32" s="36"/>
      <c r="L32" s="37"/>
      <c r="M32" s="47">
        <f t="shared" si="0"/>
        <v>0</v>
      </c>
      <c r="N32" s="39"/>
      <c r="O32" s="100">
        <f t="shared" si="1"/>
        <v>0</v>
      </c>
      <c r="P32" s="41"/>
      <c r="Q32" s="42">
        <f t="shared" si="2"/>
        <v>0</v>
      </c>
      <c r="R32" s="49">
        <f t="shared" si="3"/>
        <v>0</v>
      </c>
    </row>
    <row r="33" spans="1:18" x14ac:dyDescent="0.3">
      <c r="A33" s="44">
        <v>21</v>
      </c>
      <c r="B33" s="51"/>
      <c r="C33" s="51"/>
      <c r="D33" s="33"/>
      <c r="E33" s="34" t="e">
        <f>VLOOKUP(D33,'Radno opterećenje'!$A$2:$D$19,2,FALSE)</f>
        <v>#N/A</v>
      </c>
      <c r="F33" s="34" t="e">
        <f>VLOOKUP(D33,'Radno opterećenje'!$A$2:$D$19,3,FALSE)</f>
        <v>#N/A</v>
      </c>
      <c r="G33" s="34" t="e">
        <f>VLOOKUP(D33,'Radno opterećenje'!$A$2:$D$19,4,FALSE)</f>
        <v>#N/A</v>
      </c>
      <c r="H33" s="33"/>
      <c r="I33" s="46"/>
      <c r="J33" s="31"/>
      <c r="K33" s="36"/>
      <c r="L33" s="37"/>
      <c r="M33" s="47">
        <f t="shared" si="0"/>
        <v>0</v>
      </c>
      <c r="N33" s="39"/>
      <c r="O33" s="100">
        <f t="shared" si="1"/>
        <v>0</v>
      </c>
      <c r="P33" s="41"/>
      <c r="Q33" s="42">
        <f t="shared" si="2"/>
        <v>0</v>
      </c>
      <c r="R33" s="49">
        <f t="shared" si="3"/>
        <v>0</v>
      </c>
    </row>
    <row r="34" spans="1:18" x14ac:dyDescent="0.3">
      <c r="A34" s="44">
        <v>22</v>
      </c>
      <c r="B34" s="51"/>
      <c r="C34" s="51"/>
      <c r="D34" s="33"/>
      <c r="E34" s="34" t="e">
        <f>VLOOKUP(D34,'Radno opterećenje'!$A$2:$D$19,2,FALSE)</f>
        <v>#N/A</v>
      </c>
      <c r="F34" s="34" t="e">
        <f>VLOOKUP(D34,'Radno opterećenje'!$A$2:$D$19,3,FALSE)</f>
        <v>#N/A</v>
      </c>
      <c r="G34" s="34" t="e">
        <f>VLOOKUP(D34,'Radno opterećenje'!$A$2:$D$19,4,FALSE)</f>
        <v>#N/A</v>
      </c>
      <c r="H34" s="33"/>
      <c r="I34" s="51"/>
      <c r="J34" s="31"/>
      <c r="K34" s="36"/>
      <c r="L34" s="37"/>
      <c r="M34" s="52">
        <f t="shared" si="0"/>
        <v>0</v>
      </c>
      <c r="N34" s="39"/>
      <c r="O34" s="101">
        <f t="shared" si="1"/>
        <v>0</v>
      </c>
      <c r="P34" s="41"/>
      <c r="Q34" s="102">
        <f t="shared" si="2"/>
        <v>0</v>
      </c>
      <c r="R34" s="54">
        <f t="shared" si="3"/>
        <v>0</v>
      </c>
    </row>
    <row r="36" spans="1:18" x14ac:dyDescent="0.3">
      <c r="A36" s="82"/>
      <c r="B36" s="106"/>
      <c r="C36" s="82"/>
      <c r="D36" s="85"/>
      <c r="E36" s="86"/>
      <c r="F36" s="86"/>
      <c r="G36" s="86"/>
      <c r="H36" s="85"/>
      <c r="I36" s="85"/>
      <c r="J36" s="82"/>
      <c r="K36" s="82"/>
      <c r="L36" s="88"/>
      <c r="M36" s="89"/>
      <c r="N36" s="88"/>
      <c r="O36" s="90"/>
      <c r="P36" s="91"/>
      <c r="Q36" s="92"/>
      <c r="R36" s="93"/>
    </row>
    <row r="37" spans="1:18" x14ac:dyDescent="0.3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91" t="s">
        <v>23</v>
      </c>
      <c r="Q37" s="91"/>
      <c r="R37" s="107"/>
    </row>
    <row r="38" spans="1:18" x14ac:dyDescent="0.3">
      <c r="P38" s="95"/>
      <c r="Q38" s="95"/>
    </row>
    <row r="39" spans="1:18" x14ac:dyDescent="0.3">
      <c r="P39" s="95"/>
      <c r="Q39" s="95"/>
    </row>
    <row r="40" spans="1:18" x14ac:dyDescent="0.3">
      <c r="N40" s="96"/>
      <c r="O40" s="96"/>
      <c r="P40" s="96"/>
      <c r="Q40" s="96"/>
      <c r="R40" s="96"/>
    </row>
  </sheetData>
  <mergeCells count="10">
    <mergeCell ref="E11:G11"/>
    <mergeCell ref="A1:D1"/>
    <mergeCell ref="A2:D2"/>
    <mergeCell ref="A7:R7"/>
    <mergeCell ref="A9:K10"/>
    <mergeCell ref="L9:R9"/>
    <mergeCell ref="L10:M10"/>
    <mergeCell ref="N10:O10"/>
    <mergeCell ref="P10:Q10"/>
    <mergeCell ref="R10:R11"/>
  </mergeCells>
  <dataValidations count="3">
    <dataValidation type="list" allowBlank="1" showInputMessage="1" showErrorMessage="1" sqref="K36">
      <formula1>$B$82:$B$101</formula1>
    </dataValidation>
    <dataValidation type="list" allowBlank="1" showInputMessage="1" showErrorMessage="1" sqref="J36">
      <formula1>$B$78:$B$79</formula1>
    </dataValidation>
    <dataValidation type="list" allowBlank="1" showInputMessage="1" showErrorMessage="1" sqref="H36">
      <formula1>$A$42:$A$73</formula1>
    </dataValidation>
  </dataValidations>
  <pageMargins left="0.2" right="0.2" top="0.5" bottom="0.5" header="0.3" footer="0.3"/>
  <pageSetup paperSize="9" scale="60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'Radno opterećenje'!$B$83:$B$102</xm:f>
          </x14:formula1>
          <xm:sqref>K13:K34</xm:sqref>
        </x14:dataValidation>
        <x14:dataValidation type="list" allowBlank="1" showInputMessage="1" showErrorMessage="1">
          <x14:formula1>
            <xm:f>'Radno opterećenje'!$B$79:$B$80</xm:f>
          </x14:formula1>
          <xm:sqref>J13:J34</xm:sqref>
        </x14:dataValidation>
        <x14:dataValidation type="list" allowBlank="1" showInputMessage="1" showErrorMessage="1">
          <x14:formula1>
            <xm:f>'Radno opterećenje'!$A$43:$A$74</xm:f>
          </x14:formula1>
          <xm:sqref>H13:H34 A2:D2</xm:sqref>
        </x14:dataValidation>
        <x14:dataValidation type="list" allowBlank="1" showInputMessage="1" showErrorMessage="1">
          <x14:formula1>
            <xm:f>'Radno opterećenje'!$A$6:$A$19</xm:f>
          </x14:formula1>
          <xm:sqref>D36 D14:D34</xm:sqref>
        </x14:dataValidation>
        <x14:dataValidation type="list" allowBlank="1" showInputMessage="1" showErrorMessage="1">
          <x14:formula1>
            <xm:f>'Radno opterećenje'!$A$18:$A$19</xm:f>
          </x14:formula1>
          <xm:sqref>D13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39997558519241921"/>
    <pageSetUpPr fitToPage="1"/>
  </sheetPr>
  <dimension ref="A1:U41"/>
  <sheetViews>
    <sheetView showGridLines="0" topLeftCell="A10" zoomScaleNormal="100" workbookViewId="0">
      <selection activeCell="H17" sqref="H17"/>
    </sheetView>
  </sheetViews>
  <sheetFormatPr defaultColWidth="8.85546875" defaultRowHeight="15" x14ac:dyDescent="0.3"/>
  <cols>
    <col min="1" max="1" width="4.7109375" style="20" customWidth="1"/>
    <col min="2" max="2" width="17.85546875" style="20" customWidth="1"/>
    <col min="3" max="3" width="12.28515625" style="20" customWidth="1"/>
    <col min="4" max="4" width="12.7109375" style="20" customWidth="1"/>
    <col min="5" max="7" width="11.85546875" style="20" hidden="1" customWidth="1"/>
    <col min="8" max="8" width="44.85546875" style="20" bestFit="1" customWidth="1"/>
    <col min="9" max="9" width="24.85546875" style="20" customWidth="1"/>
    <col min="10" max="10" width="10.42578125" style="20" customWidth="1"/>
    <col min="11" max="11" width="6.42578125" style="20" bestFit="1" customWidth="1"/>
    <col min="12" max="12" width="11.7109375" style="20" customWidth="1"/>
    <col min="13" max="13" width="11" style="20" hidden="1" customWidth="1"/>
    <col min="14" max="14" width="11.5703125" style="20" customWidth="1"/>
    <col min="15" max="15" width="11" style="20" hidden="1" customWidth="1"/>
    <col min="16" max="16" width="10.7109375" style="20" customWidth="1"/>
    <col min="17" max="17" width="11" style="20" hidden="1" customWidth="1"/>
    <col min="18" max="18" width="15.85546875" style="20" customWidth="1"/>
    <col min="19" max="19" width="4.85546875" style="20" customWidth="1"/>
    <col min="20" max="20" width="6.28515625" style="20" bestFit="1" customWidth="1"/>
    <col min="21" max="21" width="8.140625" style="21" customWidth="1"/>
    <col min="22" max="22" width="12.42578125" style="20" customWidth="1"/>
    <col min="23" max="23" width="7.42578125" style="20" customWidth="1"/>
    <col min="24" max="24" width="8.5703125" style="20" customWidth="1"/>
    <col min="25" max="16384" width="8.85546875" style="20"/>
  </cols>
  <sheetData>
    <row r="1" spans="1:21" s="17" customFormat="1" ht="29.25" customHeight="1" x14ac:dyDescent="0.3">
      <c r="A1" s="156" t="s">
        <v>21</v>
      </c>
      <c r="B1" s="156"/>
      <c r="C1" s="156"/>
      <c r="D1" s="156"/>
      <c r="U1" s="18"/>
    </row>
    <row r="2" spans="1:21" s="17" customFormat="1" x14ac:dyDescent="0.3">
      <c r="A2" s="156" t="s">
        <v>99</v>
      </c>
      <c r="B2" s="156"/>
      <c r="C2" s="156"/>
      <c r="D2" s="156"/>
      <c r="U2" s="18"/>
    </row>
    <row r="3" spans="1:21" x14ac:dyDescent="0.3">
      <c r="A3" s="19"/>
      <c r="R3" s="21"/>
      <c r="U3" s="20"/>
    </row>
    <row r="4" spans="1:21" x14ac:dyDescent="0.3">
      <c r="A4" s="17" t="s">
        <v>130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  <c r="U4" s="20"/>
    </row>
    <row r="5" spans="1:21" x14ac:dyDescent="0.3">
      <c r="A5" s="17" t="s">
        <v>131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U5" s="20"/>
    </row>
    <row r="6" spans="1:21" x14ac:dyDescent="0.3">
      <c r="A6" s="17" t="s">
        <v>132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U6" s="20"/>
    </row>
    <row r="7" spans="1:21" s="17" customFormat="1" ht="16.5" x14ac:dyDescent="0.3">
      <c r="A7" s="157" t="s">
        <v>149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</row>
    <row r="8" spans="1:2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U8" s="20"/>
    </row>
    <row r="9" spans="1:21" s="25" customFormat="1" ht="44.25" customHeight="1" x14ac:dyDescent="0.25">
      <c r="A9" s="164" t="s">
        <v>24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 t="s">
        <v>0</v>
      </c>
      <c r="M9" s="164"/>
      <c r="N9" s="164"/>
      <c r="O9" s="164"/>
      <c r="P9" s="164"/>
      <c r="Q9" s="164"/>
      <c r="R9" s="164"/>
    </row>
    <row r="10" spans="1:21" s="25" customFormat="1" ht="30.75" customHeight="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5" t="s">
        <v>1</v>
      </c>
      <c r="M10" s="165"/>
      <c r="N10" s="165" t="s">
        <v>2</v>
      </c>
      <c r="O10" s="165"/>
      <c r="P10" s="165" t="s">
        <v>3</v>
      </c>
      <c r="Q10" s="165"/>
      <c r="R10" s="166" t="s">
        <v>20</v>
      </c>
    </row>
    <row r="11" spans="1:21" ht="72" customHeight="1" x14ac:dyDescent="0.3">
      <c r="A11" s="26" t="s">
        <v>5</v>
      </c>
      <c r="B11" s="26" t="s">
        <v>6</v>
      </c>
      <c r="C11" s="26" t="s">
        <v>7</v>
      </c>
      <c r="D11" s="26" t="s">
        <v>8</v>
      </c>
      <c r="E11" s="168" t="s">
        <v>41</v>
      </c>
      <c r="F11" s="169"/>
      <c r="G11" s="170"/>
      <c r="H11" s="26" t="s">
        <v>98</v>
      </c>
      <c r="I11" s="26" t="s">
        <v>9</v>
      </c>
      <c r="J11" s="26" t="s">
        <v>10</v>
      </c>
      <c r="K11" s="27" t="s">
        <v>11</v>
      </c>
      <c r="L11" s="26" t="s">
        <v>4</v>
      </c>
      <c r="M11" s="26" t="s">
        <v>137</v>
      </c>
      <c r="N11" s="26" t="s">
        <v>4</v>
      </c>
      <c r="O11" s="26" t="s">
        <v>138</v>
      </c>
      <c r="P11" s="26" t="s">
        <v>4</v>
      </c>
      <c r="Q11" s="26" t="s">
        <v>139</v>
      </c>
      <c r="R11" s="167"/>
      <c r="U11" s="20"/>
    </row>
    <row r="12" spans="1:21" ht="22.9" customHeight="1" x14ac:dyDescent="0.3">
      <c r="A12" s="26">
        <v>1</v>
      </c>
      <c r="B12" s="26">
        <v>2</v>
      </c>
      <c r="C12" s="26">
        <v>3</v>
      </c>
      <c r="D12" s="26">
        <v>4</v>
      </c>
      <c r="E12" s="26" t="s">
        <v>42</v>
      </c>
      <c r="F12" s="26" t="s">
        <v>43</v>
      </c>
      <c r="G12" s="26" t="s">
        <v>44</v>
      </c>
      <c r="H12" s="26">
        <v>5</v>
      </c>
      <c r="I12" s="26">
        <v>6</v>
      </c>
      <c r="J12" s="26">
        <v>7</v>
      </c>
      <c r="K12" s="26">
        <v>8</v>
      </c>
      <c r="L12" s="28">
        <v>9</v>
      </c>
      <c r="M12" s="29"/>
      <c r="N12" s="28">
        <v>10</v>
      </c>
      <c r="O12" s="29"/>
      <c r="P12" s="28">
        <v>11</v>
      </c>
      <c r="Q12" s="29"/>
      <c r="R12" s="28">
        <v>12</v>
      </c>
      <c r="U12" s="20"/>
    </row>
    <row r="13" spans="1:21" s="22" customFormat="1" x14ac:dyDescent="0.3">
      <c r="A13" s="31">
        <v>1</v>
      </c>
      <c r="B13" s="33"/>
      <c r="C13" s="33"/>
      <c r="D13" s="33"/>
      <c r="E13" s="34"/>
      <c r="F13" s="34"/>
      <c r="G13" s="34"/>
      <c r="H13" s="33"/>
      <c r="I13" s="35"/>
      <c r="J13" s="31"/>
      <c r="K13" s="36"/>
      <c r="L13" s="37"/>
      <c r="M13" s="38">
        <f t="shared" ref="M13:M34" si="0">L13*5.4</f>
        <v>0</v>
      </c>
      <c r="N13" s="39"/>
      <c r="O13" s="98">
        <f t="shared" ref="O13:O34" si="1">N13*4</f>
        <v>0</v>
      </c>
      <c r="P13" s="41"/>
      <c r="Q13" s="99">
        <f t="shared" ref="Q13:Q34" si="2">P13*2.7</f>
        <v>0</v>
      </c>
      <c r="R13" s="43">
        <f>SUM(M13+O13+Q13)</f>
        <v>0</v>
      </c>
    </row>
    <row r="14" spans="1:21" s="22" customFormat="1" x14ac:dyDescent="0.3">
      <c r="A14" s="44">
        <v>2</v>
      </c>
      <c r="B14" s="51"/>
      <c r="C14" s="51"/>
      <c r="D14" s="33"/>
      <c r="E14" s="34" t="e">
        <f>VLOOKUP(D14,'Radno opterećenje'!$A$2:$D$19,2,FALSE)</f>
        <v>#N/A</v>
      </c>
      <c r="F14" s="34" t="e">
        <f>VLOOKUP(D14,'Radno opterećenje'!$A$2:$D$19,3,FALSE)</f>
        <v>#N/A</v>
      </c>
      <c r="G14" s="34" t="e">
        <f>VLOOKUP(D14,'Radno opterećenje'!$A$2:$D$19,4,FALSE)</f>
        <v>#N/A</v>
      </c>
      <c r="H14" s="33"/>
      <c r="I14" s="46"/>
      <c r="J14" s="31"/>
      <c r="K14" s="36"/>
      <c r="L14" s="37"/>
      <c r="M14" s="47">
        <f t="shared" si="0"/>
        <v>0</v>
      </c>
      <c r="N14" s="39"/>
      <c r="O14" s="100">
        <f t="shared" si="1"/>
        <v>0</v>
      </c>
      <c r="P14" s="41"/>
      <c r="Q14" s="42">
        <f t="shared" si="2"/>
        <v>0</v>
      </c>
      <c r="R14" s="49">
        <f t="shared" ref="R14:R34" si="3">SUM(M14+O14+Q14)</f>
        <v>0</v>
      </c>
    </row>
    <row r="15" spans="1:21" s="22" customFormat="1" x14ac:dyDescent="0.3">
      <c r="A15" s="44">
        <v>3</v>
      </c>
      <c r="B15" s="51"/>
      <c r="C15" s="51"/>
      <c r="D15" s="33"/>
      <c r="E15" s="34" t="e">
        <f>VLOOKUP(D15,'Radno opterećenje'!$A$2:$D$19,2,FALSE)</f>
        <v>#N/A</v>
      </c>
      <c r="F15" s="34" t="e">
        <f>VLOOKUP(D15,'Radno opterećenje'!$A$2:$D$19,3,FALSE)</f>
        <v>#N/A</v>
      </c>
      <c r="G15" s="34" t="e">
        <f>VLOOKUP(D15,'Radno opterećenje'!$A$2:$D$19,4,FALSE)</f>
        <v>#N/A</v>
      </c>
      <c r="H15" s="33"/>
      <c r="I15" s="46"/>
      <c r="J15" s="31"/>
      <c r="K15" s="36"/>
      <c r="L15" s="37"/>
      <c r="M15" s="47">
        <f t="shared" si="0"/>
        <v>0</v>
      </c>
      <c r="N15" s="39"/>
      <c r="O15" s="100">
        <f t="shared" si="1"/>
        <v>0</v>
      </c>
      <c r="P15" s="41"/>
      <c r="Q15" s="42">
        <f t="shared" si="2"/>
        <v>0</v>
      </c>
      <c r="R15" s="49">
        <f t="shared" si="3"/>
        <v>0</v>
      </c>
    </row>
    <row r="16" spans="1:21" s="22" customFormat="1" x14ac:dyDescent="0.3">
      <c r="A16" s="44">
        <v>4</v>
      </c>
      <c r="B16" s="45"/>
      <c r="C16" s="51"/>
      <c r="D16" s="33"/>
      <c r="E16" s="34" t="e">
        <f>VLOOKUP(D16,'Radno opterećenje'!$A$2:$D$19,2,FALSE)</f>
        <v>#N/A</v>
      </c>
      <c r="F16" s="34" t="e">
        <f>VLOOKUP(D16,'Radno opterećenje'!$A$2:$D$19,3,FALSE)</f>
        <v>#N/A</v>
      </c>
      <c r="G16" s="34" t="e">
        <f>VLOOKUP(D16,'Radno opterećenje'!$A$2:$D$19,4,FALSE)</f>
        <v>#N/A</v>
      </c>
      <c r="H16" s="33"/>
      <c r="I16" s="50"/>
      <c r="J16" s="31"/>
      <c r="K16" s="36"/>
      <c r="L16" s="37"/>
      <c r="M16" s="47">
        <f t="shared" si="0"/>
        <v>0</v>
      </c>
      <c r="N16" s="39"/>
      <c r="O16" s="100">
        <f t="shared" si="1"/>
        <v>0</v>
      </c>
      <c r="P16" s="41"/>
      <c r="Q16" s="42">
        <f t="shared" si="2"/>
        <v>0</v>
      </c>
      <c r="R16" s="49">
        <f t="shared" si="3"/>
        <v>0</v>
      </c>
    </row>
    <row r="17" spans="1:21" s="22" customFormat="1" x14ac:dyDescent="0.3">
      <c r="A17" s="44">
        <v>5</v>
      </c>
      <c r="B17" s="51"/>
      <c r="C17" s="51"/>
      <c r="D17" s="33"/>
      <c r="E17" s="34" t="e">
        <f>VLOOKUP(D17,'Radno opterećenje'!$A$2:$D$19,2,FALSE)</f>
        <v>#N/A</v>
      </c>
      <c r="F17" s="34" t="e">
        <f>VLOOKUP(D17,'Radno opterećenje'!$A$2:$D$19,3,FALSE)</f>
        <v>#N/A</v>
      </c>
      <c r="G17" s="34" t="e">
        <f>VLOOKUP(D17,'Radno opterećenje'!$A$2:$D$19,4,FALSE)</f>
        <v>#N/A</v>
      </c>
      <c r="H17" s="33"/>
      <c r="I17" s="46"/>
      <c r="J17" s="31"/>
      <c r="K17" s="36"/>
      <c r="L17" s="37"/>
      <c r="M17" s="47">
        <f t="shared" si="0"/>
        <v>0</v>
      </c>
      <c r="N17" s="39"/>
      <c r="O17" s="100">
        <f t="shared" si="1"/>
        <v>0</v>
      </c>
      <c r="P17" s="41"/>
      <c r="Q17" s="42">
        <f t="shared" si="2"/>
        <v>0</v>
      </c>
      <c r="R17" s="49">
        <f t="shared" si="3"/>
        <v>0</v>
      </c>
    </row>
    <row r="18" spans="1:21" s="22" customFormat="1" x14ac:dyDescent="0.3">
      <c r="A18" s="44">
        <v>6</v>
      </c>
      <c r="B18" s="51"/>
      <c r="C18" s="51"/>
      <c r="D18" s="33"/>
      <c r="E18" s="34" t="e">
        <f>VLOOKUP(D18,'Radno opterećenje'!$A$2:$D$19,2,FALSE)</f>
        <v>#N/A</v>
      </c>
      <c r="F18" s="34" t="e">
        <f>VLOOKUP(D18,'Radno opterećenje'!$A$2:$D$19,3,FALSE)</f>
        <v>#N/A</v>
      </c>
      <c r="G18" s="34" t="e">
        <f>VLOOKUP(D18,'Radno opterećenje'!$A$2:$D$19,4,FALSE)</f>
        <v>#N/A</v>
      </c>
      <c r="H18" s="33"/>
      <c r="I18" s="46"/>
      <c r="J18" s="31"/>
      <c r="K18" s="36"/>
      <c r="L18" s="37"/>
      <c r="M18" s="47">
        <f t="shared" si="0"/>
        <v>0</v>
      </c>
      <c r="N18" s="39"/>
      <c r="O18" s="100">
        <f t="shared" si="1"/>
        <v>0</v>
      </c>
      <c r="P18" s="41"/>
      <c r="Q18" s="42">
        <f t="shared" si="2"/>
        <v>0</v>
      </c>
      <c r="R18" s="49">
        <f t="shared" si="3"/>
        <v>0</v>
      </c>
    </row>
    <row r="19" spans="1:21" s="22" customFormat="1" x14ac:dyDescent="0.3">
      <c r="A19" s="44">
        <v>7</v>
      </c>
      <c r="B19" s="51"/>
      <c r="C19" s="51"/>
      <c r="D19" s="33"/>
      <c r="E19" s="34" t="e">
        <f>VLOOKUP(D19,'Radno opterećenje'!$A$2:$D$19,2,FALSE)</f>
        <v>#N/A</v>
      </c>
      <c r="F19" s="34" t="e">
        <f>VLOOKUP(D19,'Radno opterećenje'!$A$2:$D$19,3,FALSE)</f>
        <v>#N/A</v>
      </c>
      <c r="G19" s="34" t="e">
        <f>VLOOKUP(D19,'Radno opterećenje'!$A$2:$D$19,4,FALSE)</f>
        <v>#N/A</v>
      </c>
      <c r="H19" s="33"/>
      <c r="I19" s="51"/>
      <c r="J19" s="31"/>
      <c r="K19" s="36"/>
      <c r="L19" s="37"/>
      <c r="M19" s="47">
        <f t="shared" si="0"/>
        <v>0</v>
      </c>
      <c r="N19" s="39"/>
      <c r="O19" s="100">
        <f t="shared" si="1"/>
        <v>0</v>
      </c>
      <c r="P19" s="41"/>
      <c r="Q19" s="42">
        <f t="shared" si="2"/>
        <v>0</v>
      </c>
      <c r="R19" s="49">
        <f t="shared" si="3"/>
        <v>0</v>
      </c>
    </row>
    <row r="20" spans="1:21" s="22" customFormat="1" x14ac:dyDescent="0.3">
      <c r="A20" s="44">
        <v>8</v>
      </c>
      <c r="B20" s="45"/>
      <c r="C20" s="51"/>
      <c r="D20" s="33"/>
      <c r="E20" s="34" t="e">
        <f>VLOOKUP(D20,'Radno opterećenje'!$A$2:$D$19,2,FALSE)</f>
        <v>#N/A</v>
      </c>
      <c r="F20" s="34" t="e">
        <f>VLOOKUP(D20,'Radno opterećenje'!$A$2:$D$19,3,FALSE)</f>
        <v>#N/A</v>
      </c>
      <c r="G20" s="34" t="e">
        <f>VLOOKUP(D20,'Radno opterećenje'!$A$2:$D$19,4,FALSE)</f>
        <v>#N/A</v>
      </c>
      <c r="H20" s="33"/>
      <c r="I20" s="45"/>
      <c r="J20" s="31"/>
      <c r="K20" s="36"/>
      <c r="L20" s="37"/>
      <c r="M20" s="47">
        <f t="shared" si="0"/>
        <v>0</v>
      </c>
      <c r="N20" s="39"/>
      <c r="O20" s="100">
        <f t="shared" si="1"/>
        <v>0</v>
      </c>
      <c r="P20" s="41"/>
      <c r="Q20" s="42">
        <f t="shared" si="2"/>
        <v>0</v>
      </c>
      <c r="R20" s="49">
        <f t="shared" si="3"/>
        <v>0</v>
      </c>
    </row>
    <row r="21" spans="1:21" s="22" customFormat="1" x14ac:dyDescent="0.3">
      <c r="A21" s="44">
        <v>9</v>
      </c>
      <c r="B21" s="45"/>
      <c r="C21" s="51"/>
      <c r="D21" s="33"/>
      <c r="E21" s="34" t="e">
        <f>VLOOKUP(D21,'Radno opterećenje'!$A$2:$D$19,2,FALSE)</f>
        <v>#N/A</v>
      </c>
      <c r="F21" s="34" t="e">
        <f>VLOOKUP(D21,'Radno opterećenje'!$A$2:$D$19,3,FALSE)</f>
        <v>#N/A</v>
      </c>
      <c r="G21" s="34" t="e">
        <f>VLOOKUP(D21,'Radno opterećenje'!$A$2:$D$19,4,FALSE)</f>
        <v>#N/A</v>
      </c>
      <c r="H21" s="33"/>
      <c r="I21" s="50"/>
      <c r="J21" s="31"/>
      <c r="K21" s="36"/>
      <c r="L21" s="37"/>
      <c r="M21" s="47">
        <f t="shared" si="0"/>
        <v>0</v>
      </c>
      <c r="N21" s="39"/>
      <c r="O21" s="100">
        <f t="shared" si="1"/>
        <v>0</v>
      </c>
      <c r="P21" s="41"/>
      <c r="Q21" s="42">
        <f t="shared" si="2"/>
        <v>0</v>
      </c>
      <c r="R21" s="49">
        <f t="shared" si="3"/>
        <v>0</v>
      </c>
    </row>
    <row r="22" spans="1:21" s="22" customFormat="1" x14ac:dyDescent="0.3">
      <c r="A22" s="44">
        <v>10</v>
      </c>
      <c r="B22" s="51"/>
      <c r="C22" s="51"/>
      <c r="D22" s="33"/>
      <c r="E22" s="34" t="e">
        <f>VLOOKUP(D22,'Radno opterećenje'!$A$2:$D$19,2,FALSE)</f>
        <v>#N/A</v>
      </c>
      <c r="F22" s="34" t="e">
        <f>VLOOKUP(D22,'Radno opterećenje'!$A$2:$D$19,3,FALSE)</f>
        <v>#N/A</v>
      </c>
      <c r="G22" s="34" t="e">
        <f>VLOOKUP(D22,'Radno opterećenje'!$A$2:$D$19,4,FALSE)</f>
        <v>#N/A</v>
      </c>
      <c r="H22" s="33"/>
      <c r="I22" s="46"/>
      <c r="J22" s="31"/>
      <c r="K22" s="36"/>
      <c r="L22" s="37"/>
      <c r="M22" s="47">
        <f t="shared" si="0"/>
        <v>0</v>
      </c>
      <c r="N22" s="39"/>
      <c r="O22" s="100">
        <f t="shared" si="1"/>
        <v>0</v>
      </c>
      <c r="P22" s="41"/>
      <c r="Q22" s="42">
        <f t="shared" si="2"/>
        <v>0</v>
      </c>
      <c r="R22" s="49">
        <f t="shared" si="3"/>
        <v>0</v>
      </c>
    </row>
    <row r="23" spans="1:21" s="22" customFormat="1" x14ac:dyDescent="0.3">
      <c r="A23" s="44">
        <v>11</v>
      </c>
      <c r="B23" s="51"/>
      <c r="C23" s="51"/>
      <c r="D23" s="33"/>
      <c r="E23" s="34" t="e">
        <f>VLOOKUP(D23,'Radno opterećenje'!$A$2:$D$19,2,FALSE)</f>
        <v>#N/A</v>
      </c>
      <c r="F23" s="34" t="e">
        <f>VLOOKUP(D23,'Radno opterećenje'!$A$2:$D$19,3,FALSE)</f>
        <v>#N/A</v>
      </c>
      <c r="G23" s="34" t="e">
        <f>VLOOKUP(D23,'Radno opterećenje'!$A$2:$D$19,4,FALSE)</f>
        <v>#N/A</v>
      </c>
      <c r="H23" s="33"/>
      <c r="I23" s="46"/>
      <c r="J23" s="31"/>
      <c r="K23" s="36"/>
      <c r="L23" s="37"/>
      <c r="M23" s="47">
        <f t="shared" si="0"/>
        <v>0</v>
      </c>
      <c r="N23" s="39"/>
      <c r="O23" s="100">
        <f t="shared" si="1"/>
        <v>0</v>
      </c>
      <c r="P23" s="41"/>
      <c r="Q23" s="42">
        <f t="shared" si="2"/>
        <v>0</v>
      </c>
      <c r="R23" s="49">
        <f t="shared" si="3"/>
        <v>0</v>
      </c>
    </row>
    <row r="24" spans="1:21" s="22" customFormat="1" x14ac:dyDescent="0.3">
      <c r="A24" s="44">
        <v>12</v>
      </c>
      <c r="B24" s="51"/>
      <c r="C24" s="51"/>
      <c r="D24" s="33"/>
      <c r="E24" s="34" t="e">
        <f>VLOOKUP(D24,'Radno opterećenje'!$A$2:$D$19,2,FALSE)</f>
        <v>#N/A</v>
      </c>
      <c r="F24" s="34" t="e">
        <f>VLOOKUP(D24,'Radno opterećenje'!$A$2:$D$19,3,FALSE)</f>
        <v>#N/A</v>
      </c>
      <c r="G24" s="34" t="e">
        <f>VLOOKUP(D24,'Radno opterećenje'!$A$2:$D$19,4,FALSE)</f>
        <v>#N/A</v>
      </c>
      <c r="H24" s="33"/>
      <c r="I24" s="51"/>
      <c r="J24" s="31"/>
      <c r="K24" s="36"/>
      <c r="L24" s="37"/>
      <c r="M24" s="47">
        <f t="shared" si="0"/>
        <v>0</v>
      </c>
      <c r="N24" s="39"/>
      <c r="O24" s="100">
        <f t="shared" si="1"/>
        <v>0</v>
      </c>
      <c r="P24" s="41"/>
      <c r="Q24" s="42">
        <f t="shared" si="2"/>
        <v>0</v>
      </c>
      <c r="R24" s="49">
        <f t="shared" si="3"/>
        <v>0</v>
      </c>
    </row>
    <row r="25" spans="1:21" s="22" customFormat="1" x14ac:dyDescent="0.3">
      <c r="A25" s="44">
        <v>13</v>
      </c>
      <c r="B25" s="45"/>
      <c r="C25" s="51"/>
      <c r="D25" s="33"/>
      <c r="E25" s="34" t="e">
        <f>VLOOKUP(D25,'Radno opterećenje'!$A$2:$D$19,2,FALSE)</f>
        <v>#N/A</v>
      </c>
      <c r="F25" s="34" t="e">
        <f>VLOOKUP(D25,'Radno opterećenje'!$A$2:$D$19,3,FALSE)</f>
        <v>#N/A</v>
      </c>
      <c r="G25" s="34" t="e">
        <f>VLOOKUP(D25,'Radno opterećenje'!$A$2:$D$19,4,FALSE)</f>
        <v>#N/A</v>
      </c>
      <c r="H25" s="33"/>
      <c r="I25" s="45"/>
      <c r="J25" s="31"/>
      <c r="K25" s="36"/>
      <c r="L25" s="37"/>
      <c r="M25" s="47">
        <f t="shared" si="0"/>
        <v>0</v>
      </c>
      <c r="N25" s="39"/>
      <c r="O25" s="100">
        <f t="shared" si="1"/>
        <v>0</v>
      </c>
      <c r="P25" s="41"/>
      <c r="Q25" s="42">
        <f t="shared" si="2"/>
        <v>0</v>
      </c>
      <c r="R25" s="49">
        <f t="shared" si="3"/>
        <v>0</v>
      </c>
    </row>
    <row r="26" spans="1:21" x14ac:dyDescent="0.3">
      <c r="A26" s="44">
        <v>14</v>
      </c>
      <c r="B26" s="45"/>
      <c r="C26" s="51"/>
      <c r="D26" s="33"/>
      <c r="E26" s="34" t="e">
        <f>VLOOKUP(D26,'Radno opterećenje'!$A$2:$D$19,2,FALSE)</f>
        <v>#N/A</v>
      </c>
      <c r="F26" s="34" t="e">
        <f>VLOOKUP(D26,'Radno opterećenje'!$A$2:$D$19,3,FALSE)</f>
        <v>#N/A</v>
      </c>
      <c r="G26" s="34" t="e">
        <f>VLOOKUP(D26,'Radno opterećenje'!$A$2:$D$19,4,FALSE)</f>
        <v>#N/A</v>
      </c>
      <c r="H26" s="33"/>
      <c r="I26" s="50"/>
      <c r="J26" s="31"/>
      <c r="K26" s="36"/>
      <c r="L26" s="37"/>
      <c r="M26" s="47">
        <f t="shared" si="0"/>
        <v>0</v>
      </c>
      <c r="N26" s="39"/>
      <c r="O26" s="100">
        <f t="shared" si="1"/>
        <v>0</v>
      </c>
      <c r="P26" s="41"/>
      <c r="Q26" s="42">
        <f t="shared" si="2"/>
        <v>0</v>
      </c>
      <c r="R26" s="49">
        <f t="shared" si="3"/>
        <v>0</v>
      </c>
      <c r="U26" s="20"/>
    </row>
    <row r="27" spans="1:21" x14ac:dyDescent="0.3">
      <c r="A27" s="44">
        <v>15</v>
      </c>
      <c r="B27" s="51"/>
      <c r="C27" s="51"/>
      <c r="D27" s="33"/>
      <c r="E27" s="34" t="e">
        <f>VLOOKUP(D27,'Radno opterećenje'!$A$2:$D$19,2,FALSE)</f>
        <v>#N/A</v>
      </c>
      <c r="F27" s="34" t="e">
        <f>VLOOKUP(D27,'Radno opterećenje'!$A$2:$D$19,3,FALSE)</f>
        <v>#N/A</v>
      </c>
      <c r="G27" s="34" t="e">
        <f>VLOOKUP(D27,'Radno opterećenje'!$A$2:$D$19,4,FALSE)</f>
        <v>#N/A</v>
      </c>
      <c r="H27" s="33"/>
      <c r="I27" s="46"/>
      <c r="J27" s="31"/>
      <c r="K27" s="36"/>
      <c r="L27" s="37"/>
      <c r="M27" s="47">
        <f t="shared" si="0"/>
        <v>0</v>
      </c>
      <c r="N27" s="39"/>
      <c r="O27" s="100">
        <f t="shared" si="1"/>
        <v>0</v>
      </c>
      <c r="P27" s="41"/>
      <c r="Q27" s="42">
        <f t="shared" si="2"/>
        <v>0</v>
      </c>
      <c r="R27" s="49">
        <f t="shared" si="3"/>
        <v>0</v>
      </c>
      <c r="U27" s="20"/>
    </row>
    <row r="28" spans="1:21" x14ac:dyDescent="0.3">
      <c r="A28" s="44">
        <v>16</v>
      </c>
      <c r="B28" s="51"/>
      <c r="C28" s="51"/>
      <c r="D28" s="33"/>
      <c r="E28" s="34" t="e">
        <f>VLOOKUP(D28,'Radno opterećenje'!$A$2:$D$19,2,FALSE)</f>
        <v>#N/A</v>
      </c>
      <c r="F28" s="34" t="e">
        <f>VLOOKUP(D28,'Radno opterećenje'!$A$2:$D$19,3,FALSE)</f>
        <v>#N/A</v>
      </c>
      <c r="G28" s="34" t="e">
        <f>VLOOKUP(D28,'Radno opterećenje'!$A$2:$D$19,4,FALSE)</f>
        <v>#N/A</v>
      </c>
      <c r="H28" s="33"/>
      <c r="I28" s="46"/>
      <c r="J28" s="31"/>
      <c r="K28" s="36"/>
      <c r="L28" s="37"/>
      <c r="M28" s="47">
        <f t="shared" si="0"/>
        <v>0</v>
      </c>
      <c r="N28" s="39"/>
      <c r="O28" s="100">
        <f t="shared" si="1"/>
        <v>0</v>
      </c>
      <c r="P28" s="41"/>
      <c r="Q28" s="42">
        <f t="shared" si="2"/>
        <v>0</v>
      </c>
      <c r="R28" s="49">
        <f t="shared" si="3"/>
        <v>0</v>
      </c>
    </row>
    <row r="29" spans="1:21" x14ac:dyDescent="0.3">
      <c r="A29" s="44">
        <v>17</v>
      </c>
      <c r="B29" s="51"/>
      <c r="C29" s="51"/>
      <c r="D29" s="33"/>
      <c r="E29" s="34" t="e">
        <f>VLOOKUP(D29,'Radno opterećenje'!$A$2:$D$19,2,FALSE)</f>
        <v>#N/A</v>
      </c>
      <c r="F29" s="34" t="e">
        <f>VLOOKUP(D29,'Radno opterećenje'!$A$2:$D$19,3,FALSE)</f>
        <v>#N/A</v>
      </c>
      <c r="G29" s="34" t="e">
        <f>VLOOKUP(D29,'Radno opterećenje'!$A$2:$D$19,4,FALSE)</f>
        <v>#N/A</v>
      </c>
      <c r="H29" s="33"/>
      <c r="I29" s="51"/>
      <c r="J29" s="31"/>
      <c r="K29" s="36"/>
      <c r="L29" s="37"/>
      <c r="M29" s="47">
        <f t="shared" si="0"/>
        <v>0</v>
      </c>
      <c r="N29" s="39"/>
      <c r="O29" s="100">
        <f t="shared" si="1"/>
        <v>0</v>
      </c>
      <c r="P29" s="41"/>
      <c r="Q29" s="42">
        <f t="shared" si="2"/>
        <v>0</v>
      </c>
      <c r="R29" s="49">
        <f t="shared" si="3"/>
        <v>0</v>
      </c>
    </row>
    <row r="30" spans="1:21" x14ac:dyDescent="0.3">
      <c r="A30" s="44">
        <v>18</v>
      </c>
      <c r="B30" s="45"/>
      <c r="C30" s="51"/>
      <c r="D30" s="33"/>
      <c r="E30" s="34" t="e">
        <f>VLOOKUP(D30,'Radno opterećenje'!$A$2:$D$19,2,FALSE)</f>
        <v>#N/A</v>
      </c>
      <c r="F30" s="34" t="e">
        <f>VLOOKUP(D30,'Radno opterećenje'!$A$2:$D$19,3,FALSE)</f>
        <v>#N/A</v>
      </c>
      <c r="G30" s="34" t="e">
        <f>VLOOKUP(D30,'Radno opterećenje'!$A$2:$D$19,4,FALSE)</f>
        <v>#N/A</v>
      </c>
      <c r="H30" s="33"/>
      <c r="I30" s="45"/>
      <c r="J30" s="31"/>
      <c r="K30" s="36"/>
      <c r="L30" s="37"/>
      <c r="M30" s="47">
        <f t="shared" si="0"/>
        <v>0</v>
      </c>
      <c r="N30" s="39"/>
      <c r="O30" s="100">
        <f t="shared" si="1"/>
        <v>0</v>
      </c>
      <c r="P30" s="41"/>
      <c r="Q30" s="42">
        <f t="shared" si="2"/>
        <v>0</v>
      </c>
      <c r="R30" s="49">
        <f t="shared" si="3"/>
        <v>0</v>
      </c>
    </row>
    <row r="31" spans="1:21" x14ac:dyDescent="0.3">
      <c r="A31" s="44">
        <v>19</v>
      </c>
      <c r="B31" s="45"/>
      <c r="C31" s="51"/>
      <c r="D31" s="33"/>
      <c r="E31" s="34" t="e">
        <f>VLOOKUP(D31,'Radno opterećenje'!$A$2:$D$19,2,FALSE)</f>
        <v>#N/A</v>
      </c>
      <c r="F31" s="34" t="e">
        <f>VLOOKUP(D31,'Radno opterećenje'!$A$2:$D$19,3,FALSE)</f>
        <v>#N/A</v>
      </c>
      <c r="G31" s="34" t="e">
        <f>VLOOKUP(D31,'Radno opterećenje'!$A$2:$D$19,4,FALSE)</f>
        <v>#N/A</v>
      </c>
      <c r="H31" s="33"/>
      <c r="I31" s="50"/>
      <c r="J31" s="31"/>
      <c r="K31" s="36"/>
      <c r="L31" s="37"/>
      <c r="M31" s="47">
        <f t="shared" si="0"/>
        <v>0</v>
      </c>
      <c r="N31" s="39"/>
      <c r="O31" s="100">
        <f t="shared" si="1"/>
        <v>0</v>
      </c>
      <c r="P31" s="41"/>
      <c r="Q31" s="42">
        <f t="shared" si="2"/>
        <v>0</v>
      </c>
      <c r="R31" s="49">
        <f t="shared" si="3"/>
        <v>0</v>
      </c>
    </row>
    <row r="32" spans="1:21" x14ac:dyDescent="0.3">
      <c r="A32" s="44">
        <v>20</v>
      </c>
      <c r="B32" s="51"/>
      <c r="C32" s="51"/>
      <c r="D32" s="33"/>
      <c r="E32" s="34" t="e">
        <f>VLOOKUP(D32,'Radno opterećenje'!$A$2:$D$19,2,FALSE)</f>
        <v>#N/A</v>
      </c>
      <c r="F32" s="34" t="e">
        <f>VLOOKUP(D32,'Radno opterećenje'!$A$2:$D$19,3,FALSE)</f>
        <v>#N/A</v>
      </c>
      <c r="G32" s="34" t="e">
        <f>VLOOKUP(D32,'Radno opterećenje'!$A$2:$D$19,4,FALSE)</f>
        <v>#N/A</v>
      </c>
      <c r="H32" s="33"/>
      <c r="I32" s="46"/>
      <c r="J32" s="31"/>
      <c r="K32" s="36"/>
      <c r="L32" s="37"/>
      <c r="M32" s="47">
        <f t="shared" si="0"/>
        <v>0</v>
      </c>
      <c r="N32" s="39"/>
      <c r="O32" s="100">
        <f t="shared" si="1"/>
        <v>0</v>
      </c>
      <c r="P32" s="41"/>
      <c r="Q32" s="42">
        <f t="shared" si="2"/>
        <v>0</v>
      </c>
      <c r="R32" s="49">
        <f t="shared" si="3"/>
        <v>0</v>
      </c>
    </row>
    <row r="33" spans="1:18" x14ac:dyDescent="0.3">
      <c r="A33" s="44">
        <v>21</v>
      </c>
      <c r="B33" s="51"/>
      <c r="C33" s="51"/>
      <c r="D33" s="33"/>
      <c r="E33" s="34" t="e">
        <f>VLOOKUP(D33,'Radno opterećenje'!$A$2:$D$19,2,FALSE)</f>
        <v>#N/A</v>
      </c>
      <c r="F33" s="34" t="e">
        <f>VLOOKUP(D33,'Radno opterećenje'!$A$2:$D$19,3,FALSE)</f>
        <v>#N/A</v>
      </c>
      <c r="G33" s="34" t="e">
        <f>VLOOKUP(D33,'Radno opterećenje'!$A$2:$D$19,4,FALSE)</f>
        <v>#N/A</v>
      </c>
      <c r="H33" s="33"/>
      <c r="I33" s="46"/>
      <c r="J33" s="31"/>
      <c r="K33" s="36"/>
      <c r="L33" s="37"/>
      <c r="M33" s="47">
        <f t="shared" si="0"/>
        <v>0</v>
      </c>
      <c r="N33" s="39"/>
      <c r="O33" s="100">
        <f t="shared" si="1"/>
        <v>0</v>
      </c>
      <c r="P33" s="41"/>
      <c r="Q33" s="42">
        <f t="shared" si="2"/>
        <v>0</v>
      </c>
      <c r="R33" s="49">
        <f t="shared" si="3"/>
        <v>0</v>
      </c>
    </row>
    <row r="34" spans="1:18" x14ac:dyDescent="0.3">
      <c r="A34" s="44">
        <v>22</v>
      </c>
      <c r="B34" s="51"/>
      <c r="C34" s="51"/>
      <c r="D34" s="33"/>
      <c r="E34" s="34" t="e">
        <f>VLOOKUP(D34,'Radno opterećenje'!$A$2:$D$19,2,FALSE)</f>
        <v>#N/A</v>
      </c>
      <c r="F34" s="34" t="e">
        <f>VLOOKUP(D34,'Radno opterećenje'!$A$2:$D$19,3,FALSE)</f>
        <v>#N/A</v>
      </c>
      <c r="G34" s="34" t="e">
        <f>VLOOKUP(D34,'Radno opterećenje'!$A$2:$D$19,4,FALSE)</f>
        <v>#N/A</v>
      </c>
      <c r="H34" s="33"/>
      <c r="I34" s="51"/>
      <c r="J34" s="31"/>
      <c r="K34" s="36"/>
      <c r="L34" s="37"/>
      <c r="M34" s="52">
        <f t="shared" si="0"/>
        <v>0</v>
      </c>
      <c r="N34" s="39"/>
      <c r="O34" s="101">
        <f t="shared" si="1"/>
        <v>0</v>
      </c>
      <c r="P34" s="41"/>
      <c r="Q34" s="102">
        <f t="shared" si="2"/>
        <v>0</v>
      </c>
      <c r="R34" s="54">
        <f t="shared" si="3"/>
        <v>0</v>
      </c>
    </row>
    <row r="36" spans="1:18" x14ac:dyDescent="0.3">
      <c r="A36" s="82"/>
      <c r="B36" s="106"/>
      <c r="C36" s="82"/>
      <c r="D36" s="85"/>
      <c r="E36" s="86"/>
      <c r="F36" s="86"/>
      <c r="G36" s="86"/>
      <c r="H36" s="85"/>
      <c r="I36" s="85"/>
      <c r="J36" s="82"/>
      <c r="K36" s="82"/>
      <c r="L36" s="88"/>
      <c r="M36" s="89"/>
      <c r="N36" s="88"/>
      <c r="O36" s="90"/>
      <c r="P36" s="91" t="s">
        <v>23</v>
      </c>
      <c r="Q36" s="92"/>
      <c r="R36" s="93"/>
    </row>
    <row r="37" spans="1:18" x14ac:dyDescent="0.3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91"/>
      <c r="Q37" s="91"/>
      <c r="R37" s="107"/>
    </row>
    <row r="38" spans="1:18" x14ac:dyDescent="0.3">
      <c r="P38" s="95"/>
      <c r="Q38" s="95"/>
    </row>
    <row r="39" spans="1:18" x14ac:dyDescent="0.3">
      <c r="N39" s="96"/>
      <c r="O39" s="96"/>
      <c r="P39" s="133"/>
      <c r="Q39" s="133"/>
      <c r="R39" s="96"/>
    </row>
    <row r="40" spans="1:18" x14ac:dyDescent="0.3">
      <c r="P40" s="108"/>
      <c r="Q40" s="108"/>
    </row>
    <row r="41" spans="1:18" x14ac:dyDescent="0.3">
      <c r="A41" s="20" t="s">
        <v>133</v>
      </c>
      <c r="K41" s="94"/>
      <c r="L41" s="94"/>
    </row>
  </sheetData>
  <mergeCells count="10">
    <mergeCell ref="E11:G11"/>
    <mergeCell ref="A1:D1"/>
    <mergeCell ref="A2:D2"/>
    <mergeCell ref="A7:R7"/>
    <mergeCell ref="A9:K10"/>
    <mergeCell ref="L9:R9"/>
    <mergeCell ref="L10:M10"/>
    <mergeCell ref="N10:O10"/>
    <mergeCell ref="P10:Q10"/>
    <mergeCell ref="R10:R11"/>
  </mergeCells>
  <conditionalFormatting sqref="L41">
    <cfRule type="cellIs" dxfId="14" priority="1" operator="lessThan">
      <formula>0</formula>
    </cfRule>
  </conditionalFormatting>
  <dataValidations count="3">
    <dataValidation type="list" allowBlank="1" showInputMessage="1" showErrorMessage="1" sqref="H36">
      <formula1>$A$42:$A$73</formula1>
    </dataValidation>
    <dataValidation type="list" allowBlank="1" showInputMessage="1" showErrorMessage="1" sqref="J36">
      <formula1>$B$78:$B$79</formula1>
    </dataValidation>
    <dataValidation type="list" allowBlank="1" showInputMessage="1" showErrorMessage="1" sqref="K36">
      <formula1>$B$82:$B$101</formula1>
    </dataValidation>
  </dataValidations>
  <pageMargins left="0.2" right="0.2" top="0.5" bottom="0.5" header="0.3" footer="0.3"/>
  <pageSetup paperSize="9" scale="73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'Radno opterećenje'!$A$6:$A$19</xm:f>
          </x14:formula1>
          <xm:sqref>D13:D34 D36</xm:sqref>
        </x14:dataValidation>
        <x14:dataValidation type="list" allowBlank="1" showInputMessage="1" showErrorMessage="1">
          <x14:formula1>
            <xm:f>'Radno opterećenje'!$A$43:$A$74</xm:f>
          </x14:formula1>
          <xm:sqref>H13:H34 A2:D2</xm:sqref>
        </x14:dataValidation>
        <x14:dataValidation type="list" allowBlank="1" showInputMessage="1" showErrorMessage="1">
          <x14:formula1>
            <xm:f>'Radno opterećenje'!$B$79:$B$80</xm:f>
          </x14:formula1>
          <xm:sqref>J13:J34</xm:sqref>
        </x14:dataValidation>
        <x14:dataValidation type="list" allowBlank="1" showInputMessage="1" showErrorMessage="1">
          <x14:formula1>
            <xm:f>'Radno opterećenje'!$B$83:$B$102</xm:f>
          </x14:formula1>
          <xm:sqref>K13:K34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A1:U47"/>
  <sheetViews>
    <sheetView showGridLines="0" topLeftCell="A7" zoomScaleNormal="100" workbookViewId="0">
      <selection activeCell="A7" sqref="A7:U7"/>
    </sheetView>
  </sheetViews>
  <sheetFormatPr defaultColWidth="8.85546875" defaultRowHeight="15" x14ac:dyDescent="0.3"/>
  <cols>
    <col min="1" max="1" width="4.7109375" style="20" customWidth="1"/>
    <col min="2" max="2" width="15" style="20" customWidth="1"/>
    <col min="3" max="3" width="14.5703125" style="20" customWidth="1"/>
    <col min="4" max="4" width="12.7109375" style="20" customWidth="1"/>
    <col min="5" max="5" width="13" style="20" customWidth="1"/>
    <col min="6" max="6" width="12.28515625" style="20" customWidth="1"/>
    <col min="7" max="7" width="13.28515625" style="20" customWidth="1"/>
    <col min="8" max="8" width="44.85546875" style="20" bestFit="1" customWidth="1"/>
    <col min="9" max="9" width="29.7109375" style="20" customWidth="1"/>
    <col min="10" max="10" width="10.140625" style="20" customWidth="1"/>
    <col min="11" max="11" width="7.140625" style="20" customWidth="1"/>
    <col min="12" max="12" width="11.28515625" style="20" customWidth="1"/>
    <col min="13" max="13" width="11" style="20" hidden="1" customWidth="1"/>
    <col min="14" max="14" width="11" style="20" customWidth="1"/>
    <col min="15" max="15" width="13.28515625" style="20" hidden="1" customWidth="1"/>
    <col min="16" max="16" width="10.42578125" style="20" customWidth="1"/>
    <col min="17" max="17" width="11" style="20" hidden="1" customWidth="1"/>
    <col min="18" max="18" width="13.28515625" style="21" customWidth="1"/>
    <col min="19" max="19" width="11.7109375" style="20" customWidth="1"/>
    <col min="20" max="20" width="7.42578125" style="20" customWidth="1"/>
    <col min="21" max="21" width="8.5703125" style="20" customWidth="1"/>
    <col min="22" max="16384" width="8.85546875" style="20"/>
  </cols>
  <sheetData>
    <row r="1" spans="1:21" s="17" customFormat="1" ht="24.75" customHeight="1" x14ac:dyDescent="0.3">
      <c r="A1" s="17" t="s">
        <v>21</v>
      </c>
      <c r="R1" s="18"/>
    </row>
    <row r="2" spans="1:21" s="17" customFormat="1" x14ac:dyDescent="0.3">
      <c r="A2" s="156" t="s">
        <v>99</v>
      </c>
      <c r="B2" s="156"/>
      <c r="C2" s="156"/>
      <c r="D2" s="156"/>
      <c r="E2" s="156"/>
      <c r="R2" s="18"/>
    </row>
    <row r="3" spans="1:21" x14ac:dyDescent="0.3">
      <c r="A3" s="19"/>
    </row>
    <row r="4" spans="1:21" x14ac:dyDescent="0.3">
      <c r="A4" s="17" t="s">
        <v>130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  <c r="S4" s="22"/>
      <c r="T4" s="22"/>
      <c r="U4" s="22"/>
    </row>
    <row r="5" spans="1:21" x14ac:dyDescent="0.3">
      <c r="A5" s="17" t="s">
        <v>131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S5" s="22"/>
      <c r="T5" s="22"/>
      <c r="U5" s="22"/>
    </row>
    <row r="6" spans="1:21" x14ac:dyDescent="0.3">
      <c r="A6" s="17" t="s">
        <v>132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2"/>
      <c r="T6" s="22"/>
      <c r="U6" s="22"/>
    </row>
    <row r="7" spans="1:21" s="17" customFormat="1" ht="16.5" x14ac:dyDescent="0.3">
      <c r="A7" s="157" t="s">
        <v>143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s="25" customFormat="1" ht="42.75" customHeight="1" x14ac:dyDescent="0.25">
      <c r="A9" s="164" t="s">
        <v>26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 t="s">
        <v>12</v>
      </c>
      <c r="M9" s="164"/>
      <c r="N9" s="164"/>
      <c r="O9" s="164"/>
      <c r="P9" s="164"/>
      <c r="Q9" s="164"/>
      <c r="R9" s="164"/>
    </row>
    <row r="10" spans="1:21" s="25" customFormat="1" ht="36" customHeight="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5" t="s">
        <v>1</v>
      </c>
      <c r="M10" s="165"/>
      <c r="N10" s="165" t="s">
        <v>2</v>
      </c>
      <c r="O10" s="165"/>
      <c r="P10" s="165" t="s">
        <v>3</v>
      </c>
      <c r="Q10" s="165"/>
      <c r="R10" s="166" t="s">
        <v>20</v>
      </c>
    </row>
    <row r="11" spans="1:21" ht="72" customHeight="1" x14ac:dyDescent="0.3">
      <c r="A11" s="26" t="s">
        <v>5</v>
      </c>
      <c r="B11" s="26" t="s">
        <v>6</v>
      </c>
      <c r="C11" s="26" t="s">
        <v>7</v>
      </c>
      <c r="D11" s="26" t="s">
        <v>8</v>
      </c>
      <c r="E11" s="168" t="s">
        <v>41</v>
      </c>
      <c r="F11" s="169"/>
      <c r="G11" s="170"/>
      <c r="H11" s="26" t="s">
        <v>98</v>
      </c>
      <c r="I11" s="26" t="s">
        <v>9</v>
      </c>
      <c r="J11" s="26" t="s">
        <v>10</v>
      </c>
      <c r="K11" s="27" t="s">
        <v>11</v>
      </c>
      <c r="L11" s="26" t="s">
        <v>4</v>
      </c>
      <c r="M11" s="26" t="s">
        <v>137</v>
      </c>
      <c r="N11" s="26" t="s">
        <v>4</v>
      </c>
      <c r="O11" s="26" t="s">
        <v>138</v>
      </c>
      <c r="P11" s="26" t="s">
        <v>4</v>
      </c>
      <c r="Q11" s="26" t="s">
        <v>139</v>
      </c>
      <c r="R11" s="167"/>
    </row>
    <row r="12" spans="1:21" ht="22.9" customHeight="1" x14ac:dyDescent="0.3">
      <c r="A12" s="26">
        <v>1</v>
      </c>
      <c r="B12" s="26">
        <v>2</v>
      </c>
      <c r="C12" s="26">
        <v>3</v>
      </c>
      <c r="D12" s="26">
        <v>4</v>
      </c>
      <c r="E12" s="26" t="s">
        <v>42</v>
      </c>
      <c r="F12" s="26" t="s">
        <v>43</v>
      </c>
      <c r="G12" s="26" t="s">
        <v>44</v>
      </c>
      <c r="H12" s="26">
        <v>5</v>
      </c>
      <c r="I12" s="26">
        <v>6</v>
      </c>
      <c r="J12" s="26">
        <v>7</v>
      </c>
      <c r="K12" s="26">
        <v>8</v>
      </c>
      <c r="L12" s="28">
        <v>9</v>
      </c>
      <c r="M12" s="29"/>
      <c r="N12" s="28">
        <v>10</v>
      </c>
      <c r="O12" s="29"/>
      <c r="P12" s="28">
        <v>11</v>
      </c>
      <c r="Q12" s="29"/>
      <c r="R12" s="28">
        <v>12</v>
      </c>
    </row>
    <row r="13" spans="1:21" s="22" customFormat="1" x14ac:dyDescent="0.3">
      <c r="A13" s="31">
        <v>1</v>
      </c>
      <c r="B13" s="33"/>
      <c r="C13" s="33"/>
      <c r="D13" s="33"/>
      <c r="E13" s="34" t="e">
        <f>VLOOKUP(D13,'Radno opterećenje'!$A$2:$D$19,2,FALSE)</f>
        <v>#N/A</v>
      </c>
      <c r="F13" s="34" t="e">
        <f>VLOOKUP(D13,'Radno opterećenje'!$A$2:$D$19,3,FALSE)</f>
        <v>#N/A</v>
      </c>
      <c r="G13" s="34" t="e">
        <f>VLOOKUP(D13,'Radno opterećenje'!$A$2:$D$19,4,FALSE)</f>
        <v>#N/A</v>
      </c>
      <c r="H13" s="33"/>
      <c r="I13" s="134"/>
      <c r="J13" s="31"/>
      <c r="K13" s="36"/>
      <c r="L13" s="37"/>
      <c r="M13" s="38">
        <f t="shared" ref="M13:M34" si="0">L13*5.4</f>
        <v>0</v>
      </c>
      <c r="N13" s="39"/>
      <c r="O13" s="40">
        <f t="shared" ref="O13:O34" si="1">N13*4</f>
        <v>0</v>
      </c>
      <c r="P13" s="41"/>
      <c r="Q13" s="99">
        <f t="shared" ref="Q13:Q34" si="2">P13*2.7</f>
        <v>0</v>
      </c>
      <c r="R13" s="43">
        <f>SUM(M13+O13+Q13)</f>
        <v>0</v>
      </c>
    </row>
    <row r="14" spans="1:21" s="22" customFormat="1" x14ac:dyDescent="0.3">
      <c r="A14" s="44">
        <v>2</v>
      </c>
      <c r="B14" s="51"/>
      <c r="C14" s="51"/>
      <c r="D14" s="33"/>
      <c r="E14" s="34" t="e">
        <f>VLOOKUP(D14,'Radno opterećenje'!$A$2:$D$19,2,FALSE)</f>
        <v>#N/A</v>
      </c>
      <c r="F14" s="34" t="e">
        <f>VLOOKUP(D14,'Radno opterećenje'!$A$2:$D$19,3,FALSE)</f>
        <v>#N/A</v>
      </c>
      <c r="G14" s="34" t="e">
        <f>VLOOKUP(D14,'Radno opterećenje'!$A$2:$D$19,4,FALSE)</f>
        <v>#N/A</v>
      </c>
      <c r="H14" s="33"/>
      <c r="I14" s="50"/>
      <c r="J14" s="31"/>
      <c r="K14" s="36"/>
      <c r="L14" s="37"/>
      <c r="M14" s="47">
        <f t="shared" si="0"/>
        <v>0</v>
      </c>
      <c r="N14" s="39"/>
      <c r="O14" s="48">
        <f t="shared" si="1"/>
        <v>0</v>
      </c>
      <c r="P14" s="41"/>
      <c r="Q14" s="42">
        <f t="shared" si="2"/>
        <v>0</v>
      </c>
      <c r="R14" s="49">
        <f t="shared" ref="R14:R34" si="3">SUM(M14+O14+Q14)</f>
        <v>0</v>
      </c>
    </row>
    <row r="15" spans="1:21" s="22" customFormat="1" x14ac:dyDescent="0.3">
      <c r="A15" s="44">
        <v>3</v>
      </c>
      <c r="B15" s="51"/>
      <c r="C15" s="51"/>
      <c r="D15" s="33"/>
      <c r="E15" s="34" t="e">
        <f>VLOOKUP(D15,'Radno opterećenje'!$A$2:$D$19,2,FALSE)</f>
        <v>#N/A</v>
      </c>
      <c r="F15" s="34" t="e">
        <f>VLOOKUP(D15,'Radno opterećenje'!$A$2:$D$19,3,FALSE)</f>
        <v>#N/A</v>
      </c>
      <c r="G15" s="34" t="e">
        <f>VLOOKUP(D15,'Radno opterećenje'!$A$2:$D$19,4,FALSE)</f>
        <v>#N/A</v>
      </c>
      <c r="H15" s="33"/>
      <c r="I15" s="50"/>
      <c r="J15" s="31"/>
      <c r="K15" s="36"/>
      <c r="L15" s="37"/>
      <c r="M15" s="47">
        <f t="shared" si="0"/>
        <v>0</v>
      </c>
      <c r="N15" s="39"/>
      <c r="O15" s="48">
        <f t="shared" si="1"/>
        <v>0</v>
      </c>
      <c r="P15" s="41"/>
      <c r="Q15" s="42">
        <f t="shared" si="2"/>
        <v>0</v>
      </c>
      <c r="R15" s="49">
        <f t="shared" si="3"/>
        <v>0</v>
      </c>
    </row>
    <row r="16" spans="1:21" s="22" customFormat="1" x14ac:dyDescent="0.3">
      <c r="A16" s="44">
        <v>4</v>
      </c>
      <c r="B16" s="45"/>
      <c r="C16" s="51"/>
      <c r="D16" s="33"/>
      <c r="E16" s="34" t="e">
        <f>VLOOKUP(D16,'Radno opterećenje'!$A$2:$D$19,2,FALSE)</f>
        <v>#N/A</v>
      </c>
      <c r="F16" s="34" t="e">
        <f>VLOOKUP(D16,'Radno opterećenje'!$A$2:$D$19,3,FALSE)</f>
        <v>#N/A</v>
      </c>
      <c r="G16" s="34" t="e">
        <f>VLOOKUP(D16,'Radno opterećenje'!$A$2:$D$19,4,FALSE)</f>
        <v>#N/A</v>
      </c>
      <c r="H16" s="33"/>
      <c r="I16" s="50"/>
      <c r="J16" s="31"/>
      <c r="K16" s="36"/>
      <c r="L16" s="37"/>
      <c r="M16" s="47">
        <f t="shared" si="0"/>
        <v>0</v>
      </c>
      <c r="N16" s="39"/>
      <c r="O16" s="48">
        <f t="shared" si="1"/>
        <v>0</v>
      </c>
      <c r="P16" s="41"/>
      <c r="Q16" s="42">
        <f t="shared" si="2"/>
        <v>0</v>
      </c>
      <c r="R16" s="49">
        <f t="shared" si="3"/>
        <v>0</v>
      </c>
    </row>
    <row r="17" spans="1:21" s="22" customFormat="1" x14ac:dyDescent="0.3">
      <c r="A17" s="44">
        <v>5</v>
      </c>
      <c r="B17" s="51"/>
      <c r="C17" s="51"/>
      <c r="D17" s="33"/>
      <c r="E17" s="34" t="e">
        <f>VLOOKUP(D17,'Radno opterećenje'!$A$2:$D$19,2,FALSE)</f>
        <v>#N/A</v>
      </c>
      <c r="F17" s="34" t="e">
        <f>VLOOKUP(D17,'Radno opterećenje'!$A$2:$D$19,3,FALSE)</f>
        <v>#N/A</v>
      </c>
      <c r="G17" s="34" t="e">
        <f>VLOOKUP(D17,'Radno opterećenje'!$A$2:$D$19,4,FALSE)</f>
        <v>#N/A</v>
      </c>
      <c r="H17" s="33"/>
      <c r="I17" s="50"/>
      <c r="J17" s="31"/>
      <c r="K17" s="36"/>
      <c r="L17" s="37"/>
      <c r="M17" s="47">
        <f t="shared" si="0"/>
        <v>0</v>
      </c>
      <c r="N17" s="39"/>
      <c r="O17" s="48">
        <f t="shared" si="1"/>
        <v>0</v>
      </c>
      <c r="P17" s="41"/>
      <c r="Q17" s="42">
        <f t="shared" si="2"/>
        <v>0</v>
      </c>
      <c r="R17" s="49">
        <f t="shared" si="3"/>
        <v>0</v>
      </c>
    </row>
    <row r="18" spans="1:21" s="22" customFormat="1" x14ac:dyDescent="0.3">
      <c r="A18" s="44">
        <v>6</v>
      </c>
      <c r="B18" s="51"/>
      <c r="C18" s="51"/>
      <c r="D18" s="33"/>
      <c r="E18" s="34" t="e">
        <f>VLOOKUP(D18,'Radno opterećenje'!$A$2:$D$19,2,FALSE)</f>
        <v>#N/A</v>
      </c>
      <c r="F18" s="34" t="e">
        <f>VLOOKUP(D18,'Radno opterećenje'!$A$2:$D$19,3,FALSE)</f>
        <v>#N/A</v>
      </c>
      <c r="G18" s="34" t="e">
        <f>VLOOKUP(D18,'Radno opterećenje'!$A$2:$D$19,4,FALSE)</f>
        <v>#N/A</v>
      </c>
      <c r="H18" s="33"/>
      <c r="I18" s="50"/>
      <c r="J18" s="31"/>
      <c r="K18" s="36"/>
      <c r="L18" s="37"/>
      <c r="M18" s="47">
        <f t="shared" si="0"/>
        <v>0</v>
      </c>
      <c r="N18" s="39"/>
      <c r="O18" s="48">
        <f t="shared" si="1"/>
        <v>0</v>
      </c>
      <c r="P18" s="41"/>
      <c r="Q18" s="42">
        <f t="shared" si="2"/>
        <v>0</v>
      </c>
      <c r="R18" s="49">
        <f t="shared" si="3"/>
        <v>0</v>
      </c>
    </row>
    <row r="19" spans="1:21" s="22" customFormat="1" x14ac:dyDescent="0.3">
      <c r="A19" s="44">
        <v>7</v>
      </c>
      <c r="B19" s="51"/>
      <c r="C19" s="51"/>
      <c r="D19" s="33"/>
      <c r="E19" s="34" t="e">
        <f>VLOOKUP(D19,'Radno opterećenje'!$A$2:$D$19,2,FALSE)</f>
        <v>#N/A</v>
      </c>
      <c r="F19" s="34" t="e">
        <f>VLOOKUP(D19,'Radno opterećenje'!$A$2:$D$19,3,FALSE)</f>
        <v>#N/A</v>
      </c>
      <c r="G19" s="34" t="e">
        <f>VLOOKUP(D19,'Radno opterećenje'!$A$2:$D$19,4,FALSE)</f>
        <v>#N/A</v>
      </c>
      <c r="H19" s="33"/>
      <c r="I19" s="45"/>
      <c r="J19" s="31"/>
      <c r="K19" s="36"/>
      <c r="L19" s="37"/>
      <c r="M19" s="47">
        <f t="shared" si="0"/>
        <v>0</v>
      </c>
      <c r="N19" s="39"/>
      <c r="O19" s="48">
        <f t="shared" si="1"/>
        <v>0</v>
      </c>
      <c r="P19" s="41"/>
      <c r="Q19" s="42">
        <f t="shared" si="2"/>
        <v>0</v>
      </c>
      <c r="R19" s="49">
        <f t="shared" si="3"/>
        <v>0</v>
      </c>
    </row>
    <row r="20" spans="1:21" s="22" customFormat="1" x14ac:dyDescent="0.3">
      <c r="A20" s="31">
        <v>8</v>
      </c>
      <c r="B20" s="51"/>
      <c r="C20" s="51"/>
      <c r="D20" s="33"/>
      <c r="E20" s="34" t="e">
        <f>VLOOKUP(D20,'Radno opterećenje'!$A$2:$D$19,2,FALSE)</f>
        <v>#N/A</v>
      </c>
      <c r="F20" s="34" t="e">
        <f>VLOOKUP(D20,'Radno opterećenje'!$A$2:$D$19,3,FALSE)</f>
        <v>#N/A</v>
      </c>
      <c r="G20" s="34" t="e">
        <f>VLOOKUP(D20,'Radno opterećenje'!$A$2:$D$19,4,FALSE)</f>
        <v>#N/A</v>
      </c>
      <c r="H20" s="33"/>
      <c r="I20" s="134"/>
      <c r="J20" s="31"/>
      <c r="K20" s="36"/>
      <c r="L20" s="64"/>
      <c r="M20" s="47">
        <f t="shared" si="0"/>
        <v>0</v>
      </c>
      <c r="N20" s="66"/>
      <c r="O20" s="48">
        <f t="shared" si="1"/>
        <v>0</v>
      </c>
      <c r="P20" s="67"/>
      <c r="Q20" s="42">
        <f t="shared" si="2"/>
        <v>0</v>
      </c>
      <c r="R20" s="49">
        <f t="shared" si="3"/>
        <v>0</v>
      </c>
    </row>
    <row r="21" spans="1:21" s="22" customFormat="1" x14ac:dyDescent="0.3">
      <c r="A21" s="44">
        <v>9</v>
      </c>
      <c r="B21" s="51"/>
      <c r="C21" s="51"/>
      <c r="D21" s="33"/>
      <c r="E21" s="34" t="e">
        <f>VLOOKUP(D21,'Radno opterećenje'!$A$2:$D$19,2,FALSE)</f>
        <v>#N/A</v>
      </c>
      <c r="F21" s="34" t="e">
        <f>VLOOKUP(D21,'Radno opterećenje'!$A$2:$D$19,3,FALSE)</f>
        <v>#N/A</v>
      </c>
      <c r="G21" s="34" t="e">
        <f>VLOOKUP(D21,'Radno opterećenje'!$A$2:$D$19,4,FALSE)</f>
        <v>#N/A</v>
      </c>
      <c r="H21" s="33"/>
      <c r="I21" s="50"/>
      <c r="J21" s="31"/>
      <c r="K21" s="36"/>
      <c r="L21" s="37"/>
      <c r="M21" s="47">
        <f t="shared" si="0"/>
        <v>0</v>
      </c>
      <c r="N21" s="39"/>
      <c r="O21" s="48">
        <f t="shared" si="1"/>
        <v>0</v>
      </c>
      <c r="P21" s="41"/>
      <c r="Q21" s="42">
        <f t="shared" si="2"/>
        <v>0</v>
      </c>
      <c r="R21" s="49">
        <f t="shared" si="3"/>
        <v>0</v>
      </c>
    </row>
    <row r="22" spans="1:21" s="22" customFormat="1" x14ac:dyDescent="0.3">
      <c r="A22" s="44">
        <v>10</v>
      </c>
      <c r="B22" s="51"/>
      <c r="C22" s="51"/>
      <c r="D22" s="33"/>
      <c r="E22" s="34" t="e">
        <f>VLOOKUP(D22,'Radno opterećenje'!$A$2:$D$19,2,FALSE)</f>
        <v>#N/A</v>
      </c>
      <c r="F22" s="34" t="e">
        <f>VLOOKUP(D22,'Radno opterećenje'!$A$2:$D$19,3,FALSE)</f>
        <v>#N/A</v>
      </c>
      <c r="G22" s="34" t="e">
        <f>VLOOKUP(D22,'Radno opterećenje'!$A$2:$D$19,4,FALSE)</f>
        <v>#N/A</v>
      </c>
      <c r="H22" s="33"/>
      <c r="I22" s="50"/>
      <c r="J22" s="31"/>
      <c r="K22" s="36"/>
      <c r="L22" s="37"/>
      <c r="M22" s="47">
        <f t="shared" si="0"/>
        <v>0</v>
      </c>
      <c r="N22" s="39"/>
      <c r="O22" s="48">
        <f t="shared" si="1"/>
        <v>0</v>
      </c>
      <c r="P22" s="41"/>
      <c r="Q22" s="42">
        <f t="shared" si="2"/>
        <v>0</v>
      </c>
      <c r="R22" s="49">
        <f t="shared" si="3"/>
        <v>0</v>
      </c>
    </row>
    <row r="23" spans="1:21" s="22" customFormat="1" x14ac:dyDescent="0.3">
      <c r="A23" s="44">
        <v>11</v>
      </c>
      <c r="B23" s="51"/>
      <c r="C23" s="51"/>
      <c r="D23" s="33"/>
      <c r="E23" s="34" t="e">
        <f>VLOOKUP(D23,'Radno opterećenje'!$A$2:$D$19,2,FALSE)</f>
        <v>#N/A</v>
      </c>
      <c r="F23" s="34" t="e">
        <f>VLOOKUP(D23,'Radno opterećenje'!$A$2:$D$19,3,FALSE)</f>
        <v>#N/A</v>
      </c>
      <c r="G23" s="34" t="e">
        <f>VLOOKUP(D23,'Radno opterećenje'!$A$2:$D$19,4,FALSE)</f>
        <v>#N/A</v>
      </c>
      <c r="H23" s="33"/>
      <c r="I23" s="50"/>
      <c r="J23" s="31"/>
      <c r="K23" s="36"/>
      <c r="L23" s="37"/>
      <c r="M23" s="47">
        <f t="shared" si="0"/>
        <v>0</v>
      </c>
      <c r="N23" s="39"/>
      <c r="O23" s="48">
        <f t="shared" si="1"/>
        <v>0</v>
      </c>
      <c r="P23" s="41"/>
      <c r="Q23" s="42">
        <f t="shared" si="2"/>
        <v>0</v>
      </c>
      <c r="R23" s="49">
        <f t="shared" si="3"/>
        <v>0</v>
      </c>
    </row>
    <row r="24" spans="1:21" s="22" customFormat="1" x14ac:dyDescent="0.3">
      <c r="A24" s="44">
        <v>12</v>
      </c>
      <c r="B24" s="51"/>
      <c r="C24" s="51"/>
      <c r="D24" s="33"/>
      <c r="E24" s="34" t="e">
        <f>VLOOKUP(D24,'Radno opterećenje'!$A$2:$D$19,2,FALSE)</f>
        <v>#N/A</v>
      </c>
      <c r="F24" s="34" t="e">
        <f>VLOOKUP(D24,'Radno opterećenje'!$A$2:$D$19,3,FALSE)</f>
        <v>#N/A</v>
      </c>
      <c r="G24" s="34" t="e">
        <f>VLOOKUP(D24,'Radno opterećenje'!$A$2:$D$19,4,FALSE)</f>
        <v>#N/A</v>
      </c>
      <c r="H24" s="33"/>
      <c r="I24" s="50"/>
      <c r="J24" s="31"/>
      <c r="K24" s="36"/>
      <c r="L24" s="37"/>
      <c r="M24" s="47">
        <f t="shared" si="0"/>
        <v>0</v>
      </c>
      <c r="N24" s="39"/>
      <c r="O24" s="48">
        <f t="shared" si="1"/>
        <v>0</v>
      </c>
      <c r="P24" s="41"/>
      <c r="Q24" s="42">
        <f t="shared" si="2"/>
        <v>0</v>
      </c>
      <c r="R24" s="49">
        <f t="shared" si="3"/>
        <v>0</v>
      </c>
    </row>
    <row r="25" spans="1:21" s="22" customFormat="1" x14ac:dyDescent="0.3">
      <c r="A25" s="44">
        <v>13</v>
      </c>
      <c r="B25" s="45"/>
      <c r="C25" s="51"/>
      <c r="D25" s="33"/>
      <c r="E25" s="34" t="e">
        <f>VLOOKUP(D25,'Radno opterećenje'!$A$2:$D$19,2,FALSE)</f>
        <v>#N/A</v>
      </c>
      <c r="F25" s="34" t="e">
        <f>VLOOKUP(D25,'Radno opterećenje'!$A$2:$D$19,3,FALSE)</f>
        <v>#N/A</v>
      </c>
      <c r="G25" s="34" t="e">
        <f>VLOOKUP(D25,'Radno opterećenje'!$A$2:$D$19,4,FALSE)</f>
        <v>#N/A</v>
      </c>
      <c r="H25" s="33"/>
      <c r="I25" s="50"/>
      <c r="J25" s="31"/>
      <c r="K25" s="36"/>
      <c r="L25" s="37"/>
      <c r="M25" s="47">
        <f t="shared" si="0"/>
        <v>0</v>
      </c>
      <c r="N25" s="39"/>
      <c r="O25" s="48">
        <f t="shared" si="1"/>
        <v>0</v>
      </c>
      <c r="P25" s="41"/>
      <c r="Q25" s="42">
        <f t="shared" si="2"/>
        <v>0</v>
      </c>
      <c r="R25" s="49">
        <f t="shared" si="3"/>
        <v>0</v>
      </c>
    </row>
    <row r="26" spans="1:21" s="22" customFormat="1" x14ac:dyDescent="0.3">
      <c r="A26" s="44">
        <v>14</v>
      </c>
      <c r="B26" s="33"/>
      <c r="C26" s="33"/>
      <c r="D26" s="33"/>
      <c r="E26" s="34" t="e">
        <f>VLOOKUP(D26,'Radno opterećenje'!$A$2:$D$19,2,FALSE)</f>
        <v>#N/A</v>
      </c>
      <c r="F26" s="34" t="e">
        <f>VLOOKUP(D26,'Radno opterećenje'!$A$2:$D$19,3,FALSE)</f>
        <v>#N/A</v>
      </c>
      <c r="G26" s="34" t="e">
        <f>VLOOKUP(D26,'Radno opterećenje'!$A$2:$D$19,4,FALSE)</f>
        <v>#N/A</v>
      </c>
      <c r="H26" s="33"/>
      <c r="I26" s="45"/>
      <c r="J26" s="31"/>
      <c r="K26" s="36"/>
      <c r="L26" s="37"/>
      <c r="M26" s="47">
        <f t="shared" si="0"/>
        <v>0</v>
      </c>
      <c r="N26" s="39"/>
      <c r="O26" s="48">
        <f t="shared" si="1"/>
        <v>0</v>
      </c>
      <c r="P26" s="41"/>
      <c r="Q26" s="42">
        <f t="shared" si="2"/>
        <v>0</v>
      </c>
      <c r="R26" s="49">
        <f t="shared" si="3"/>
        <v>0</v>
      </c>
      <c r="S26" s="23"/>
    </row>
    <row r="27" spans="1:21" s="22" customFormat="1" x14ac:dyDescent="0.3">
      <c r="A27" s="31">
        <v>15</v>
      </c>
      <c r="B27" s="51"/>
      <c r="C27" s="51"/>
      <c r="D27" s="33"/>
      <c r="E27" s="34" t="e">
        <f>VLOOKUP(D27,'Radno opterećenje'!$A$2:$D$19,2,FALSE)</f>
        <v>#N/A</v>
      </c>
      <c r="F27" s="34" t="e">
        <f>VLOOKUP(D27,'Radno opterećenje'!$A$2:$D$19,3,FALSE)</f>
        <v>#N/A</v>
      </c>
      <c r="G27" s="34" t="e">
        <f>VLOOKUP(D27,'Radno opterećenje'!$A$2:$D$19,4,FALSE)</f>
        <v>#N/A</v>
      </c>
      <c r="H27" s="33"/>
      <c r="I27" s="134"/>
      <c r="J27" s="31"/>
      <c r="K27" s="36"/>
      <c r="L27" s="64"/>
      <c r="M27" s="47">
        <f t="shared" si="0"/>
        <v>0</v>
      </c>
      <c r="N27" s="66"/>
      <c r="O27" s="48">
        <f t="shared" si="1"/>
        <v>0</v>
      </c>
      <c r="P27" s="67"/>
      <c r="Q27" s="42">
        <f t="shared" si="2"/>
        <v>0</v>
      </c>
      <c r="R27" s="49">
        <f t="shared" si="3"/>
        <v>0</v>
      </c>
    </row>
    <row r="28" spans="1:21" s="22" customFormat="1" x14ac:dyDescent="0.3">
      <c r="A28" s="44">
        <v>16</v>
      </c>
      <c r="B28" s="51"/>
      <c r="C28" s="51"/>
      <c r="D28" s="33"/>
      <c r="E28" s="34" t="e">
        <f>VLOOKUP(D28,'Radno opterećenje'!$A$2:$D$19,2,FALSE)</f>
        <v>#N/A</v>
      </c>
      <c r="F28" s="34" t="e">
        <f>VLOOKUP(D28,'Radno opterećenje'!$A$2:$D$19,3,FALSE)</f>
        <v>#N/A</v>
      </c>
      <c r="G28" s="34" t="e">
        <f>VLOOKUP(D28,'Radno opterećenje'!$A$2:$D$19,4,FALSE)</f>
        <v>#N/A</v>
      </c>
      <c r="H28" s="33"/>
      <c r="I28" s="50"/>
      <c r="J28" s="31"/>
      <c r="K28" s="36"/>
      <c r="L28" s="37"/>
      <c r="M28" s="47">
        <f t="shared" si="0"/>
        <v>0</v>
      </c>
      <c r="N28" s="39"/>
      <c r="O28" s="48">
        <f t="shared" si="1"/>
        <v>0</v>
      </c>
      <c r="P28" s="41"/>
      <c r="Q28" s="42">
        <f t="shared" si="2"/>
        <v>0</v>
      </c>
      <c r="R28" s="49">
        <f t="shared" si="3"/>
        <v>0</v>
      </c>
    </row>
    <row r="29" spans="1:21" s="22" customFormat="1" x14ac:dyDescent="0.3">
      <c r="A29" s="44">
        <v>17</v>
      </c>
      <c r="B29" s="45"/>
      <c r="C29" s="51"/>
      <c r="D29" s="33"/>
      <c r="E29" s="34" t="e">
        <f>VLOOKUP(D29,'Radno opterećenje'!$A$2:$D$19,2,FALSE)</f>
        <v>#N/A</v>
      </c>
      <c r="F29" s="34" t="e">
        <f>VLOOKUP(D29,'Radno opterećenje'!$A$2:$D$19,3,FALSE)</f>
        <v>#N/A</v>
      </c>
      <c r="G29" s="34" t="e">
        <f>VLOOKUP(D29,'Radno opterećenje'!$A$2:$D$19,4,FALSE)</f>
        <v>#N/A</v>
      </c>
      <c r="H29" s="33"/>
      <c r="I29" s="50"/>
      <c r="J29" s="31"/>
      <c r="K29" s="36"/>
      <c r="L29" s="37"/>
      <c r="M29" s="47">
        <f t="shared" si="0"/>
        <v>0</v>
      </c>
      <c r="N29" s="39"/>
      <c r="O29" s="48">
        <f t="shared" si="1"/>
        <v>0</v>
      </c>
      <c r="P29" s="41"/>
      <c r="Q29" s="42">
        <f t="shared" si="2"/>
        <v>0</v>
      </c>
      <c r="R29" s="49">
        <f t="shared" si="3"/>
        <v>0</v>
      </c>
    </row>
    <row r="30" spans="1:21" x14ac:dyDescent="0.3">
      <c r="A30" s="44">
        <v>18</v>
      </c>
      <c r="B30" s="51"/>
      <c r="C30" s="51"/>
      <c r="D30" s="33"/>
      <c r="E30" s="34" t="e">
        <f>VLOOKUP(D30,'Radno opterećenje'!$A$2:$D$19,2,FALSE)</f>
        <v>#N/A</v>
      </c>
      <c r="F30" s="34" t="e">
        <f>VLOOKUP(D30,'Radno opterećenje'!$A$2:$D$19,3,FALSE)</f>
        <v>#N/A</v>
      </c>
      <c r="G30" s="34" t="e">
        <f>VLOOKUP(D30,'Radno opterećenje'!$A$2:$D$19,4,FALSE)</f>
        <v>#N/A</v>
      </c>
      <c r="H30" s="33"/>
      <c r="I30" s="50"/>
      <c r="J30" s="31"/>
      <c r="K30" s="36"/>
      <c r="L30" s="37"/>
      <c r="M30" s="47">
        <f t="shared" si="0"/>
        <v>0</v>
      </c>
      <c r="N30" s="39"/>
      <c r="O30" s="48">
        <f t="shared" si="1"/>
        <v>0</v>
      </c>
      <c r="P30" s="41"/>
      <c r="Q30" s="42">
        <f t="shared" si="2"/>
        <v>0</v>
      </c>
      <c r="R30" s="49">
        <f t="shared" si="3"/>
        <v>0</v>
      </c>
    </row>
    <row r="31" spans="1:21" x14ac:dyDescent="0.3">
      <c r="A31" s="44">
        <v>19</v>
      </c>
      <c r="B31" s="51"/>
      <c r="C31" s="51"/>
      <c r="D31" s="33"/>
      <c r="E31" s="34" t="e">
        <f>VLOOKUP(D31,'Radno opterećenje'!$A$2:$D$19,2,FALSE)</f>
        <v>#N/A</v>
      </c>
      <c r="F31" s="34" t="e">
        <f>VLOOKUP(D31,'Radno opterećenje'!$A$2:$D$19,3,FALSE)</f>
        <v>#N/A</v>
      </c>
      <c r="G31" s="34" t="e">
        <f>VLOOKUP(D31,'Radno opterećenje'!$A$2:$D$19,4,FALSE)</f>
        <v>#N/A</v>
      </c>
      <c r="H31" s="33"/>
      <c r="I31" s="50"/>
      <c r="J31" s="31"/>
      <c r="K31" s="36"/>
      <c r="L31" s="37"/>
      <c r="M31" s="47">
        <f t="shared" si="0"/>
        <v>0</v>
      </c>
      <c r="N31" s="39"/>
      <c r="O31" s="48">
        <f t="shared" si="1"/>
        <v>0</v>
      </c>
      <c r="P31" s="41"/>
      <c r="Q31" s="42">
        <f t="shared" si="2"/>
        <v>0</v>
      </c>
      <c r="R31" s="49">
        <f t="shared" si="3"/>
        <v>0</v>
      </c>
      <c r="U31" s="21"/>
    </row>
    <row r="32" spans="1:21" x14ac:dyDescent="0.3">
      <c r="A32" s="44">
        <v>20</v>
      </c>
      <c r="B32" s="51"/>
      <c r="C32" s="51"/>
      <c r="D32" s="33"/>
      <c r="E32" s="34" t="e">
        <f>VLOOKUP(D32,'Radno opterećenje'!$A$2:$D$19,2,FALSE)</f>
        <v>#N/A</v>
      </c>
      <c r="F32" s="34" t="e">
        <f>VLOOKUP(D32,'Radno opterećenje'!$A$2:$D$19,3,FALSE)</f>
        <v>#N/A</v>
      </c>
      <c r="G32" s="34" t="e">
        <f>VLOOKUP(D32,'Radno opterećenje'!$A$2:$D$19,4,FALSE)</f>
        <v>#N/A</v>
      </c>
      <c r="H32" s="33"/>
      <c r="I32" s="50"/>
      <c r="J32" s="31"/>
      <c r="K32" s="36"/>
      <c r="L32" s="37"/>
      <c r="M32" s="47">
        <f t="shared" si="0"/>
        <v>0</v>
      </c>
      <c r="N32" s="39"/>
      <c r="O32" s="48">
        <f t="shared" si="1"/>
        <v>0</v>
      </c>
      <c r="P32" s="41"/>
      <c r="Q32" s="42">
        <f t="shared" si="2"/>
        <v>0</v>
      </c>
      <c r="R32" s="49">
        <f t="shared" si="3"/>
        <v>0</v>
      </c>
      <c r="U32" s="21"/>
    </row>
    <row r="33" spans="1:21" x14ac:dyDescent="0.3">
      <c r="A33" s="44">
        <v>21</v>
      </c>
      <c r="B33" s="51"/>
      <c r="C33" s="51"/>
      <c r="D33" s="33"/>
      <c r="E33" s="34" t="e">
        <f>VLOOKUP(D33,'Radno opterećenje'!$A$2:$D$19,2,FALSE)</f>
        <v>#N/A</v>
      </c>
      <c r="F33" s="34" t="e">
        <f>VLOOKUP(D33,'Radno opterećenje'!$A$2:$D$19,3,FALSE)</f>
        <v>#N/A</v>
      </c>
      <c r="G33" s="34" t="e">
        <f>VLOOKUP(D33,'Radno opterećenje'!$A$2:$D$19,4,FALSE)</f>
        <v>#N/A</v>
      </c>
      <c r="H33" s="33"/>
      <c r="I33" s="45"/>
      <c r="J33" s="31"/>
      <c r="K33" s="36"/>
      <c r="L33" s="37"/>
      <c r="M33" s="47">
        <f t="shared" si="0"/>
        <v>0</v>
      </c>
      <c r="N33" s="39"/>
      <c r="O33" s="48">
        <f t="shared" si="1"/>
        <v>0</v>
      </c>
      <c r="P33" s="41"/>
      <c r="Q33" s="42">
        <f t="shared" si="2"/>
        <v>0</v>
      </c>
      <c r="R33" s="49">
        <f t="shared" si="3"/>
        <v>0</v>
      </c>
      <c r="U33" s="21"/>
    </row>
    <row r="34" spans="1:21" x14ac:dyDescent="0.3">
      <c r="A34" s="31">
        <v>22</v>
      </c>
      <c r="B34" s="51"/>
      <c r="C34" s="51"/>
      <c r="D34" s="33"/>
      <c r="E34" s="34" t="e">
        <f>VLOOKUP(D34,'Radno opterećenje'!$A$2:$D$19,2,FALSE)</f>
        <v>#N/A</v>
      </c>
      <c r="F34" s="34" t="e">
        <f>VLOOKUP(D34,'Radno opterećenje'!$A$2:$D$19,3,FALSE)</f>
        <v>#N/A</v>
      </c>
      <c r="G34" s="34" t="e">
        <f>VLOOKUP(D34,'Radno opterećenje'!$A$2:$D$19,4,FALSE)</f>
        <v>#N/A</v>
      </c>
      <c r="H34" s="33"/>
      <c r="I34" s="134"/>
      <c r="J34" s="31"/>
      <c r="K34" s="36"/>
      <c r="L34" s="64"/>
      <c r="M34" s="52">
        <f t="shared" si="0"/>
        <v>0</v>
      </c>
      <c r="N34" s="66"/>
      <c r="O34" s="53">
        <f t="shared" si="1"/>
        <v>0</v>
      </c>
      <c r="P34" s="67"/>
      <c r="Q34" s="102">
        <f t="shared" si="2"/>
        <v>0</v>
      </c>
      <c r="R34" s="54">
        <f t="shared" si="3"/>
        <v>0</v>
      </c>
      <c r="U34" s="21"/>
    </row>
    <row r="35" spans="1:21" x14ac:dyDescent="0.3">
      <c r="R35" s="20"/>
      <c r="U35" s="21"/>
    </row>
    <row r="36" spans="1:21" x14ac:dyDescent="0.3">
      <c r="A36" s="55"/>
      <c r="B36" s="56" t="s">
        <v>61</v>
      </c>
      <c r="C36" s="55"/>
      <c r="D36" s="55"/>
      <c r="E36" s="55"/>
      <c r="F36" s="55"/>
      <c r="G36" s="55"/>
      <c r="H36" s="55"/>
      <c r="I36" s="55"/>
      <c r="J36" s="57"/>
      <c r="K36" s="57"/>
      <c r="L36" s="57"/>
      <c r="M36" s="57"/>
      <c r="N36" s="57"/>
      <c r="O36" s="57"/>
      <c r="P36" s="57"/>
      <c r="Q36" s="57"/>
      <c r="R36" s="57"/>
    </row>
    <row r="37" spans="1:21" x14ac:dyDescent="0.3">
      <c r="A37" s="44">
        <v>1</v>
      </c>
      <c r="B37" s="51"/>
      <c r="C37" s="51"/>
      <c r="D37" s="33"/>
      <c r="E37" s="34" t="e">
        <f>VLOOKUP(D37,'Radno opterećenje'!$A$2:$D$19,2,FALSE)</f>
        <v>#N/A</v>
      </c>
      <c r="F37" s="34" t="e">
        <f>VLOOKUP(D37,'Radno opterećenje'!$A$2:$D$19,3,FALSE)</f>
        <v>#N/A</v>
      </c>
      <c r="G37" s="34" t="e">
        <f>VLOOKUP(D37,'Radno opterećenje'!$A$2:$D$19,4,FALSE)</f>
        <v>#N/A</v>
      </c>
      <c r="H37" s="33"/>
      <c r="I37" s="50"/>
      <c r="J37" s="31"/>
      <c r="K37" s="36"/>
      <c r="L37" s="37"/>
      <c r="M37" s="38">
        <f>L37*5.4</f>
        <v>0</v>
      </c>
      <c r="N37" s="39"/>
      <c r="O37" s="40">
        <f>N37*4</f>
        <v>0</v>
      </c>
      <c r="P37" s="41"/>
      <c r="Q37" s="99">
        <f>P37*2.7</f>
        <v>0</v>
      </c>
      <c r="R37" s="43">
        <f>SUM(M37+O37+Q37)</f>
        <v>0</v>
      </c>
      <c r="U37" s="21"/>
    </row>
    <row r="38" spans="1:21" x14ac:dyDescent="0.3">
      <c r="A38" s="44">
        <v>2</v>
      </c>
      <c r="B38" s="51"/>
      <c r="C38" s="51"/>
      <c r="D38" s="33"/>
      <c r="E38" s="34" t="e">
        <f>VLOOKUP(D38,'Radno opterećenje'!$A$2:$D$19,2,FALSE)</f>
        <v>#N/A</v>
      </c>
      <c r="F38" s="34" t="e">
        <f>VLOOKUP(D38,'Radno opterećenje'!$A$2:$D$19,3,FALSE)</f>
        <v>#N/A</v>
      </c>
      <c r="G38" s="34" t="e">
        <f>VLOOKUP(D38,'Radno opterećenje'!$A$2:$D$19,4,FALSE)</f>
        <v>#N/A</v>
      </c>
      <c r="H38" s="33"/>
      <c r="I38" s="50"/>
      <c r="J38" s="31"/>
      <c r="K38" s="36"/>
      <c r="L38" s="37"/>
      <c r="M38" s="47">
        <f>L38*5.4</f>
        <v>0</v>
      </c>
      <c r="N38" s="39"/>
      <c r="O38" s="48">
        <f>N38*4</f>
        <v>0</v>
      </c>
      <c r="P38" s="41"/>
      <c r="Q38" s="42">
        <f>P38*2.7</f>
        <v>0</v>
      </c>
      <c r="R38" s="49">
        <f t="shared" ref="R38:R40" si="4">SUM(M38+O38+Q38)</f>
        <v>0</v>
      </c>
      <c r="U38" s="21"/>
    </row>
    <row r="39" spans="1:21" x14ac:dyDescent="0.3">
      <c r="A39" s="44">
        <v>3</v>
      </c>
      <c r="B39" s="51"/>
      <c r="C39" s="51"/>
      <c r="D39" s="33"/>
      <c r="E39" s="34" t="e">
        <f>VLOOKUP(D39,'Radno opterećenje'!$A$2:$D$19,2,FALSE)</f>
        <v>#N/A</v>
      </c>
      <c r="F39" s="34" t="e">
        <f>VLOOKUP(D39,'Radno opterećenje'!$A$2:$D$19,3,FALSE)</f>
        <v>#N/A</v>
      </c>
      <c r="G39" s="34" t="e">
        <f>VLOOKUP(D39,'Radno opterećenje'!$A$2:$D$19,4,FALSE)</f>
        <v>#N/A</v>
      </c>
      <c r="H39" s="33"/>
      <c r="I39" s="45"/>
      <c r="J39" s="31"/>
      <c r="K39" s="36"/>
      <c r="L39" s="37"/>
      <c r="M39" s="47">
        <f>L39*5.4</f>
        <v>0</v>
      </c>
      <c r="N39" s="39"/>
      <c r="O39" s="48">
        <f>N39*4</f>
        <v>0</v>
      </c>
      <c r="P39" s="41"/>
      <c r="Q39" s="42">
        <f>P39*2.7</f>
        <v>0</v>
      </c>
      <c r="R39" s="49">
        <f t="shared" si="4"/>
        <v>0</v>
      </c>
      <c r="U39" s="21"/>
    </row>
    <row r="40" spans="1:21" x14ac:dyDescent="0.3">
      <c r="A40" s="31">
        <v>4</v>
      </c>
      <c r="B40" s="51"/>
      <c r="C40" s="51"/>
      <c r="D40" s="33"/>
      <c r="E40" s="34" t="e">
        <f>VLOOKUP(D40,'Radno opterećenje'!$A$2:$D$19,2,FALSE)</f>
        <v>#N/A</v>
      </c>
      <c r="F40" s="34" t="e">
        <f>VLOOKUP(D40,'Radno opterećenje'!$A$2:$D$19,3,FALSE)</f>
        <v>#N/A</v>
      </c>
      <c r="G40" s="34" t="e">
        <f>VLOOKUP(D40,'Radno opterećenje'!$A$2:$D$19,4,FALSE)</f>
        <v>#N/A</v>
      </c>
      <c r="H40" s="33"/>
      <c r="I40" s="134"/>
      <c r="J40" s="31"/>
      <c r="K40" s="36"/>
      <c r="L40" s="64"/>
      <c r="M40" s="52">
        <f>L40*5.4</f>
        <v>0</v>
      </c>
      <c r="N40" s="66"/>
      <c r="O40" s="53">
        <f>N40*4</f>
        <v>0</v>
      </c>
      <c r="P40" s="67"/>
      <c r="Q40" s="102">
        <f>P40*2.7</f>
        <v>0</v>
      </c>
      <c r="R40" s="54">
        <f t="shared" si="4"/>
        <v>0</v>
      </c>
      <c r="U40" s="21"/>
    </row>
    <row r="41" spans="1:21" x14ac:dyDescent="0.3">
      <c r="R41" s="20"/>
      <c r="U41" s="21"/>
    </row>
    <row r="42" spans="1:21" ht="15.75" customHeight="1" x14ac:dyDescent="0.3">
      <c r="N42" s="22" t="s">
        <v>23</v>
      </c>
      <c r="P42" s="22"/>
      <c r="R42" s="20"/>
      <c r="U42" s="21"/>
    </row>
    <row r="43" spans="1:21" x14ac:dyDescent="0.3">
      <c r="O43" s="22"/>
      <c r="P43" s="22"/>
      <c r="R43" s="20"/>
      <c r="U43" s="21"/>
    </row>
    <row r="44" spans="1:21" x14ac:dyDescent="0.3">
      <c r="O44" s="22"/>
      <c r="P44" s="22"/>
      <c r="R44" s="20"/>
      <c r="U44" s="21"/>
    </row>
    <row r="45" spans="1:21" x14ac:dyDescent="0.3">
      <c r="L45" s="96"/>
      <c r="M45" s="96"/>
      <c r="N45" s="96"/>
      <c r="O45" s="96"/>
      <c r="P45" s="96"/>
      <c r="R45" s="20"/>
      <c r="U45" s="21"/>
    </row>
    <row r="46" spans="1:21" x14ac:dyDescent="0.3">
      <c r="A46" s="20" t="s">
        <v>63</v>
      </c>
      <c r="K46" s="94"/>
      <c r="L46" s="94"/>
      <c r="R46" s="20"/>
      <c r="U46" s="21"/>
    </row>
    <row r="47" spans="1:21" x14ac:dyDescent="0.3">
      <c r="A47" s="20" t="s">
        <v>64</v>
      </c>
      <c r="K47" s="94"/>
      <c r="L47" s="94"/>
    </row>
  </sheetData>
  <mergeCells count="9">
    <mergeCell ref="A2:E2"/>
    <mergeCell ref="A7:U7"/>
    <mergeCell ref="A9:K10"/>
    <mergeCell ref="L9:R9"/>
    <mergeCell ref="L10:M10"/>
    <mergeCell ref="N10:O10"/>
    <mergeCell ref="P10:Q10"/>
    <mergeCell ref="R10:R11"/>
    <mergeCell ref="E11:G11"/>
  </mergeCells>
  <conditionalFormatting sqref="L46:L47">
    <cfRule type="cellIs" dxfId="13" priority="2" operator="lessThan">
      <formula>0</formula>
    </cfRule>
  </conditionalFormatting>
  <conditionalFormatting sqref="L36">
    <cfRule type="cellIs" dxfId="12" priority="1" operator="lessThan">
      <formula>0</formula>
    </cfRule>
  </conditionalFormatting>
  <dataValidations count="2">
    <dataValidation type="list" allowBlank="1" showInputMessage="1" showErrorMessage="1" sqref="J37:J40">
      <formula1>$B$78:$B$79</formula1>
    </dataValidation>
    <dataValidation type="list" allowBlank="1" showInputMessage="1" showErrorMessage="1" sqref="K37:K40">
      <formula1>$B$82:$B$101</formula1>
    </dataValidation>
  </dataValidations>
  <pageMargins left="0.19685039370078741" right="0.19685039370078741" top="0.51181102362204722" bottom="0.51181102362204722" header="0.31496062992125984" footer="0.31496062992125984"/>
  <pageSetup paperSize="9" scale="57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'Radno opterećenje'!$A$6:$A$19</xm:f>
          </x14:formula1>
          <xm:sqref>D13:D34 D37:D40</xm:sqref>
        </x14:dataValidation>
        <x14:dataValidation type="list" allowBlank="1" showInputMessage="1" showErrorMessage="1">
          <x14:formula1>
            <xm:f>'Radno opterećenje'!$A$43:$A$74</xm:f>
          </x14:formula1>
          <xm:sqref>H37:H40 H13:H34 A2:E2</xm:sqref>
        </x14:dataValidation>
        <x14:dataValidation type="list" allowBlank="1" showInputMessage="1" showErrorMessage="1">
          <x14:formula1>
            <xm:f>'Radno opterećenje'!$B$79:$B$80</xm:f>
          </x14:formula1>
          <xm:sqref>J13:J34</xm:sqref>
        </x14:dataValidation>
        <x14:dataValidation type="list" allowBlank="1" showInputMessage="1" showErrorMessage="1">
          <x14:formula1>
            <xm:f>'Radno opterećenje'!$B$83:$B$102</xm:f>
          </x14:formula1>
          <xm:sqref>K13:K34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  <pageSetUpPr fitToPage="1"/>
  </sheetPr>
  <dimension ref="A1:V48"/>
  <sheetViews>
    <sheetView showGridLines="0" zoomScaleNormal="100" workbookViewId="0">
      <selection activeCell="A7" sqref="A7:V7"/>
    </sheetView>
  </sheetViews>
  <sheetFormatPr defaultColWidth="8.85546875" defaultRowHeight="15" x14ac:dyDescent="0.3"/>
  <cols>
    <col min="1" max="1" width="5.7109375" style="20" customWidth="1"/>
    <col min="2" max="2" width="13.28515625" style="20" customWidth="1"/>
    <col min="3" max="3" width="12.28515625" style="20" customWidth="1"/>
    <col min="4" max="4" width="12.7109375" style="20" customWidth="1"/>
    <col min="5" max="6" width="11.85546875" style="20" customWidth="1"/>
    <col min="7" max="7" width="13.140625" style="20" customWidth="1"/>
    <col min="8" max="8" width="44.85546875" style="20" bestFit="1" customWidth="1"/>
    <col min="9" max="9" width="27" style="20" customWidth="1"/>
    <col min="10" max="10" width="11.28515625" style="20" customWidth="1"/>
    <col min="11" max="11" width="7" style="20" customWidth="1"/>
    <col min="12" max="12" width="12.140625" style="20" customWidth="1"/>
    <col min="13" max="13" width="11" style="20" hidden="1" customWidth="1"/>
    <col min="14" max="14" width="10.7109375" style="20" customWidth="1"/>
    <col min="15" max="15" width="11.42578125" style="20" hidden="1" customWidth="1"/>
    <col min="16" max="16" width="10.42578125" style="20" customWidth="1"/>
    <col min="17" max="17" width="11" style="20" hidden="1" customWidth="1"/>
    <col min="18" max="18" width="13.28515625" style="20" customWidth="1"/>
    <col min="19" max="19" width="4.85546875" style="20" customWidth="1"/>
    <col min="20" max="20" width="6.28515625" style="20" bestFit="1" customWidth="1"/>
    <col min="21" max="21" width="8.140625" style="21" customWidth="1"/>
    <col min="22" max="22" width="11.85546875" style="20" customWidth="1"/>
    <col min="23" max="16384" width="8.85546875" style="20"/>
  </cols>
  <sheetData>
    <row r="1" spans="1:22" s="17" customFormat="1" ht="25.5" customHeight="1" x14ac:dyDescent="0.3">
      <c r="A1" s="17" t="s">
        <v>21</v>
      </c>
      <c r="U1" s="18"/>
    </row>
    <row r="2" spans="1:22" s="17" customFormat="1" x14ac:dyDescent="0.3">
      <c r="A2" s="156" t="s">
        <v>99</v>
      </c>
      <c r="B2" s="156"/>
      <c r="C2" s="156"/>
      <c r="D2" s="156"/>
      <c r="E2" s="156"/>
      <c r="U2" s="18"/>
    </row>
    <row r="3" spans="1:22" x14ac:dyDescent="0.3">
      <c r="A3" s="19"/>
      <c r="R3" s="21"/>
      <c r="U3" s="20"/>
    </row>
    <row r="4" spans="1:22" x14ac:dyDescent="0.3">
      <c r="A4" s="17" t="s">
        <v>130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  <c r="S4" s="22"/>
      <c r="T4" s="22"/>
      <c r="U4" s="22"/>
      <c r="V4" s="22"/>
    </row>
    <row r="5" spans="1:22" x14ac:dyDescent="0.3">
      <c r="A5" s="17" t="s">
        <v>131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  <c r="S5" s="22"/>
      <c r="T5" s="22"/>
      <c r="U5" s="22"/>
      <c r="V5" s="22"/>
    </row>
    <row r="6" spans="1:22" x14ac:dyDescent="0.3">
      <c r="A6" s="17" t="s">
        <v>132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22"/>
      <c r="T6" s="22"/>
      <c r="U6" s="22"/>
      <c r="V6" s="22"/>
    </row>
    <row r="7" spans="1:22" s="17" customFormat="1" ht="16.5" x14ac:dyDescent="0.3">
      <c r="A7" s="157" t="s">
        <v>144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</row>
    <row r="8" spans="1:22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s="25" customFormat="1" ht="46.5" customHeight="1" x14ac:dyDescent="0.25">
      <c r="A9" s="164" t="s">
        <v>26</v>
      </c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 t="s">
        <v>12</v>
      </c>
      <c r="M9" s="164"/>
      <c r="N9" s="164"/>
      <c r="O9" s="164"/>
      <c r="P9" s="164"/>
      <c r="Q9" s="164"/>
      <c r="R9" s="164"/>
    </row>
    <row r="10" spans="1:22" s="25" customFormat="1" ht="39.75" customHeight="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5" t="s">
        <v>1</v>
      </c>
      <c r="M10" s="165"/>
      <c r="N10" s="165" t="s">
        <v>2</v>
      </c>
      <c r="O10" s="165"/>
      <c r="P10" s="165" t="s">
        <v>3</v>
      </c>
      <c r="Q10" s="165"/>
      <c r="R10" s="166" t="s">
        <v>20</v>
      </c>
    </row>
    <row r="11" spans="1:22" ht="72" customHeight="1" x14ac:dyDescent="0.3">
      <c r="A11" s="26" t="s">
        <v>5</v>
      </c>
      <c r="B11" s="26" t="s">
        <v>6</v>
      </c>
      <c r="C11" s="26" t="s">
        <v>7</v>
      </c>
      <c r="D11" s="26" t="s">
        <v>8</v>
      </c>
      <c r="E11" s="168" t="s">
        <v>41</v>
      </c>
      <c r="F11" s="169"/>
      <c r="G11" s="170"/>
      <c r="H11" s="26" t="s">
        <v>98</v>
      </c>
      <c r="I11" s="26" t="s">
        <v>9</v>
      </c>
      <c r="J11" s="26" t="s">
        <v>10</v>
      </c>
      <c r="K11" s="27" t="s">
        <v>11</v>
      </c>
      <c r="L11" s="26" t="s">
        <v>4</v>
      </c>
      <c r="M11" s="26" t="s">
        <v>137</v>
      </c>
      <c r="N11" s="26" t="s">
        <v>4</v>
      </c>
      <c r="O11" s="26" t="s">
        <v>138</v>
      </c>
      <c r="P11" s="26" t="s">
        <v>4</v>
      </c>
      <c r="Q11" s="26" t="s">
        <v>139</v>
      </c>
      <c r="R11" s="167"/>
      <c r="U11" s="20"/>
    </row>
    <row r="12" spans="1:22" ht="22.9" customHeight="1" x14ac:dyDescent="0.3">
      <c r="A12" s="26">
        <v>1</v>
      </c>
      <c r="B12" s="26">
        <v>2</v>
      </c>
      <c r="C12" s="26">
        <v>3</v>
      </c>
      <c r="D12" s="26">
        <v>4</v>
      </c>
      <c r="E12" s="26" t="s">
        <v>42</v>
      </c>
      <c r="F12" s="26" t="s">
        <v>43</v>
      </c>
      <c r="G12" s="26" t="s">
        <v>44</v>
      </c>
      <c r="H12" s="26">
        <v>5</v>
      </c>
      <c r="I12" s="26">
        <v>6</v>
      </c>
      <c r="J12" s="26">
        <v>7</v>
      </c>
      <c r="K12" s="26">
        <v>8</v>
      </c>
      <c r="L12" s="28">
        <v>9</v>
      </c>
      <c r="M12" s="29"/>
      <c r="N12" s="28">
        <v>10</v>
      </c>
      <c r="O12" s="29"/>
      <c r="P12" s="28">
        <v>11</v>
      </c>
      <c r="Q12" s="29"/>
      <c r="R12" s="28">
        <v>12</v>
      </c>
      <c r="U12" s="20"/>
    </row>
    <row r="13" spans="1:22" s="22" customFormat="1" x14ac:dyDescent="0.3">
      <c r="A13" s="31">
        <v>1</v>
      </c>
      <c r="B13" s="33"/>
      <c r="C13" s="33"/>
      <c r="D13" s="33"/>
      <c r="E13" s="34" t="e">
        <f>VLOOKUP(D13,'Radno opterećenje'!$A$2:$D$19,2,FALSE)</f>
        <v>#N/A</v>
      </c>
      <c r="F13" s="34" t="e">
        <f>VLOOKUP(D13,'Radno opterećenje'!$A$2:$D$19,3,FALSE)</f>
        <v>#N/A</v>
      </c>
      <c r="G13" s="34" t="e">
        <f>VLOOKUP(D13,'Radno opterećenje'!$A$2:$D$19,4,FALSE)</f>
        <v>#N/A</v>
      </c>
      <c r="H13" s="33"/>
      <c r="I13" s="134"/>
      <c r="J13" s="31"/>
      <c r="K13" s="36"/>
      <c r="L13" s="37"/>
      <c r="M13" s="38">
        <f t="shared" ref="M13:M34" si="0">L13*5.4</f>
        <v>0</v>
      </c>
      <c r="N13" s="39"/>
      <c r="O13" s="40">
        <f t="shared" ref="O13:O34" si="1">N13*4</f>
        <v>0</v>
      </c>
      <c r="P13" s="41"/>
      <c r="Q13" s="99">
        <f t="shared" ref="Q13:Q34" si="2">P13*2.7</f>
        <v>0</v>
      </c>
      <c r="R13" s="43">
        <f>SUM(M13+O13+Q13)</f>
        <v>0</v>
      </c>
    </row>
    <row r="14" spans="1:22" s="22" customFormat="1" x14ac:dyDescent="0.3">
      <c r="A14" s="44">
        <v>2</v>
      </c>
      <c r="B14" s="51"/>
      <c r="C14" s="51"/>
      <c r="D14" s="33"/>
      <c r="E14" s="34" t="e">
        <f>VLOOKUP(D14,'Radno opterećenje'!$A$2:$D$19,2,FALSE)</f>
        <v>#N/A</v>
      </c>
      <c r="F14" s="34" t="e">
        <f>VLOOKUP(D14,'Radno opterećenje'!$A$2:$D$19,3,FALSE)</f>
        <v>#N/A</v>
      </c>
      <c r="G14" s="34" t="e">
        <f>VLOOKUP(D14,'Radno opterećenje'!$A$2:$D$19,4,FALSE)</f>
        <v>#N/A</v>
      </c>
      <c r="H14" s="33"/>
      <c r="I14" s="50"/>
      <c r="J14" s="31"/>
      <c r="K14" s="36"/>
      <c r="L14" s="37"/>
      <c r="M14" s="47">
        <f t="shared" si="0"/>
        <v>0</v>
      </c>
      <c r="N14" s="39"/>
      <c r="O14" s="48">
        <f t="shared" si="1"/>
        <v>0</v>
      </c>
      <c r="P14" s="41"/>
      <c r="Q14" s="42">
        <f t="shared" si="2"/>
        <v>0</v>
      </c>
      <c r="R14" s="49">
        <f t="shared" ref="R14:R34" si="3">SUM(M14+O14+Q14)</f>
        <v>0</v>
      </c>
    </row>
    <row r="15" spans="1:22" s="22" customFormat="1" x14ac:dyDescent="0.3">
      <c r="A15" s="44">
        <v>3</v>
      </c>
      <c r="B15" s="51"/>
      <c r="C15" s="51"/>
      <c r="D15" s="33"/>
      <c r="E15" s="34" t="e">
        <f>VLOOKUP(D15,'Radno opterećenje'!$A$2:$D$19,2,FALSE)</f>
        <v>#N/A</v>
      </c>
      <c r="F15" s="34" t="e">
        <f>VLOOKUP(D15,'Radno opterećenje'!$A$2:$D$19,3,FALSE)</f>
        <v>#N/A</v>
      </c>
      <c r="G15" s="34" t="e">
        <f>VLOOKUP(D15,'Radno opterećenje'!$A$2:$D$19,4,FALSE)</f>
        <v>#N/A</v>
      </c>
      <c r="H15" s="33"/>
      <c r="I15" s="50"/>
      <c r="J15" s="31"/>
      <c r="K15" s="36"/>
      <c r="L15" s="37"/>
      <c r="M15" s="47">
        <f t="shared" si="0"/>
        <v>0</v>
      </c>
      <c r="N15" s="39"/>
      <c r="O15" s="48">
        <f t="shared" si="1"/>
        <v>0</v>
      </c>
      <c r="P15" s="41"/>
      <c r="Q15" s="42">
        <f t="shared" si="2"/>
        <v>0</v>
      </c>
      <c r="R15" s="49">
        <f t="shared" si="3"/>
        <v>0</v>
      </c>
    </row>
    <row r="16" spans="1:22" s="22" customFormat="1" x14ac:dyDescent="0.3">
      <c r="A16" s="44">
        <v>4</v>
      </c>
      <c r="B16" s="45"/>
      <c r="C16" s="51"/>
      <c r="D16" s="33"/>
      <c r="E16" s="34" t="e">
        <f>VLOOKUP(D16,'Radno opterećenje'!$A$2:$D$19,2,FALSE)</f>
        <v>#N/A</v>
      </c>
      <c r="F16" s="34" t="e">
        <f>VLOOKUP(D16,'Radno opterećenje'!$A$2:$D$19,3,FALSE)</f>
        <v>#N/A</v>
      </c>
      <c r="G16" s="34" t="e">
        <f>VLOOKUP(D16,'Radno opterećenje'!$A$2:$D$19,4,FALSE)</f>
        <v>#N/A</v>
      </c>
      <c r="H16" s="33"/>
      <c r="I16" s="50"/>
      <c r="J16" s="31"/>
      <c r="K16" s="36"/>
      <c r="L16" s="37"/>
      <c r="M16" s="47">
        <f t="shared" si="0"/>
        <v>0</v>
      </c>
      <c r="N16" s="39"/>
      <c r="O16" s="48">
        <f t="shared" si="1"/>
        <v>0</v>
      </c>
      <c r="P16" s="41"/>
      <c r="Q16" s="42">
        <f t="shared" si="2"/>
        <v>0</v>
      </c>
      <c r="R16" s="49">
        <f t="shared" si="3"/>
        <v>0</v>
      </c>
    </row>
    <row r="17" spans="1:21" s="22" customFormat="1" x14ac:dyDescent="0.3">
      <c r="A17" s="44">
        <v>5</v>
      </c>
      <c r="B17" s="51"/>
      <c r="C17" s="51"/>
      <c r="D17" s="33"/>
      <c r="E17" s="34" t="e">
        <f>VLOOKUP(D17,'Radno opterećenje'!$A$2:$D$19,2,FALSE)</f>
        <v>#N/A</v>
      </c>
      <c r="F17" s="34" t="e">
        <f>VLOOKUP(D17,'Radno opterećenje'!$A$2:$D$19,3,FALSE)</f>
        <v>#N/A</v>
      </c>
      <c r="G17" s="34" t="e">
        <f>VLOOKUP(D17,'Radno opterećenje'!$A$2:$D$19,4,FALSE)</f>
        <v>#N/A</v>
      </c>
      <c r="H17" s="33"/>
      <c r="I17" s="50"/>
      <c r="J17" s="31"/>
      <c r="K17" s="36"/>
      <c r="L17" s="37"/>
      <c r="M17" s="47">
        <f t="shared" si="0"/>
        <v>0</v>
      </c>
      <c r="N17" s="39"/>
      <c r="O17" s="48">
        <f t="shared" si="1"/>
        <v>0</v>
      </c>
      <c r="P17" s="41"/>
      <c r="Q17" s="42">
        <f t="shared" si="2"/>
        <v>0</v>
      </c>
      <c r="R17" s="49">
        <f t="shared" si="3"/>
        <v>0</v>
      </c>
    </row>
    <row r="18" spans="1:21" s="22" customFormat="1" x14ac:dyDescent="0.3">
      <c r="A18" s="44">
        <v>6</v>
      </c>
      <c r="B18" s="51"/>
      <c r="C18" s="51"/>
      <c r="D18" s="33"/>
      <c r="E18" s="34" t="e">
        <f>VLOOKUP(D18,'Radno opterećenje'!$A$2:$D$19,2,FALSE)</f>
        <v>#N/A</v>
      </c>
      <c r="F18" s="34" t="e">
        <f>VLOOKUP(D18,'Radno opterećenje'!$A$2:$D$19,3,FALSE)</f>
        <v>#N/A</v>
      </c>
      <c r="G18" s="34" t="e">
        <f>VLOOKUP(D18,'Radno opterećenje'!$A$2:$D$19,4,FALSE)</f>
        <v>#N/A</v>
      </c>
      <c r="H18" s="33"/>
      <c r="I18" s="50"/>
      <c r="J18" s="31"/>
      <c r="K18" s="36"/>
      <c r="L18" s="37"/>
      <c r="M18" s="47">
        <f t="shared" si="0"/>
        <v>0</v>
      </c>
      <c r="N18" s="39"/>
      <c r="O18" s="48">
        <f t="shared" si="1"/>
        <v>0</v>
      </c>
      <c r="P18" s="41"/>
      <c r="Q18" s="42">
        <f t="shared" si="2"/>
        <v>0</v>
      </c>
      <c r="R18" s="49">
        <f t="shared" si="3"/>
        <v>0</v>
      </c>
    </row>
    <row r="19" spans="1:21" s="22" customFormat="1" x14ac:dyDescent="0.3">
      <c r="A19" s="44">
        <v>7</v>
      </c>
      <c r="B19" s="51"/>
      <c r="C19" s="51"/>
      <c r="D19" s="33"/>
      <c r="E19" s="34" t="e">
        <f>VLOOKUP(D19,'Radno opterećenje'!$A$2:$D$19,2,FALSE)</f>
        <v>#N/A</v>
      </c>
      <c r="F19" s="34" t="e">
        <f>VLOOKUP(D19,'Radno opterećenje'!$A$2:$D$19,3,FALSE)</f>
        <v>#N/A</v>
      </c>
      <c r="G19" s="34" t="e">
        <f>VLOOKUP(D19,'Radno opterećenje'!$A$2:$D$19,4,FALSE)</f>
        <v>#N/A</v>
      </c>
      <c r="H19" s="33"/>
      <c r="I19" s="45"/>
      <c r="J19" s="31"/>
      <c r="K19" s="36"/>
      <c r="L19" s="37"/>
      <c r="M19" s="47">
        <f t="shared" si="0"/>
        <v>0</v>
      </c>
      <c r="N19" s="39"/>
      <c r="O19" s="48">
        <f t="shared" si="1"/>
        <v>0</v>
      </c>
      <c r="P19" s="41"/>
      <c r="Q19" s="42">
        <f t="shared" si="2"/>
        <v>0</v>
      </c>
      <c r="R19" s="49">
        <f t="shared" si="3"/>
        <v>0</v>
      </c>
    </row>
    <row r="20" spans="1:21" s="22" customFormat="1" x14ac:dyDescent="0.3">
      <c r="A20" s="31">
        <v>8</v>
      </c>
      <c r="B20" s="51"/>
      <c r="C20" s="51"/>
      <c r="D20" s="33"/>
      <c r="E20" s="34" t="e">
        <f>VLOOKUP(D20,'Radno opterećenje'!$A$2:$D$19,2,FALSE)</f>
        <v>#N/A</v>
      </c>
      <c r="F20" s="34" t="e">
        <f>VLOOKUP(D20,'Radno opterećenje'!$A$2:$D$19,3,FALSE)</f>
        <v>#N/A</v>
      </c>
      <c r="G20" s="34" t="e">
        <f>VLOOKUP(D20,'Radno opterećenje'!$A$2:$D$19,4,FALSE)</f>
        <v>#N/A</v>
      </c>
      <c r="H20" s="33"/>
      <c r="I20" s="134"/>
      <c r="J20" s="31"/>
      <c r="K20" s="36"/>
      <c r="L20" s="64"/>
      <c r="M20" s="47">
        <f t="shared" si="0"/>
        <v>0</v>
      </c>
      <c r="N20" s="66"/>
      <c r="O20" s="48">
        <f t="shared" si="1"/>
        <v>0</v>
      </c>
      <c r="P20" s="67"/>
      <c r="Q20" s="42">
        <f t="shared" si="2"/>
        <v>0</v>
      </c>
      <c r="R20" s="49">
        <f t="shared" si="3"/>
        <v>0</v>
      </c>
    </row>
    <row r="21" spans="1:21" s="22" customFormat="1" x14ac:dyDescent="0.3">
      <c r="A21" s="44">
        <v>9</v>
      </c>
      <c r="B21" s="51"/>
      <c r="C21" s="51"/>
      <c r="D21" s="33"/>
      <c r="E21" s="34" t="e">
        <f>VLOOKUP(D21,'Radno opterećenje'!$A$2:$D$19,2,FALSE)</f>
        <v>#N/A</v>
      </c>
      <c r="F21" s="34" t="e">
        <f>VLOOKUP(D21,'Radno opterećenje'!$A$2:$D$19,3,FALSE)</f>
        <v>#N/A</v>
      </c>
      <c r="G21" s="34" t="e">
        <f>VLOOKUP(D21,'Radno opterećenje'!$A$2:$D$19,4,FALSE)</f>
        <v>#N/A</v>
      </c>
      <c r="H21" s="33"/>
      <c r="I21" s="50"/>
      <c r="J21" s="31"/>
      <c r="K21" s="36"/>
      <c r="L21" s="37"/>
      <c r="M21" s="47">
        <f t="shared" si="0"/>
        <v>0</v>
      </c>
      <c r="N21" s="39"/>
      <c r="O21" s="48">
        <f t="shared" si="1"/>
        <v>0</v>
      </c>
      <c r="P21" s="41"/>
      <c r="Q21" s="42">
        <f t="shared" si="2"/>
        <v>0</v>
      </c>
      <c r="R21" s="49">
        <f t="shared" si="3"/>
        <v>0</v>
      </c>
    </row>
    <row r="22" spans="1:21" s="22" customFormat="1" x14ac:dyDescent="0.3">
      <c r="A22" s="44">
        <v>10</v>
      </c>
      <c r="B22" s="51"/>
      <c r="C22" s="51"/>
      <c r="D22" s="33"/>
      <c r="E22" s="34" t="e">
        <f>VLOOKUP(D22,'Radno opterećenje'!$A$2:$D$19,2,FALSE)</f>
        <v>#N/A</v>
      </c>
      <c r="F22" s="34" t="e">
        <f>VLOOKUP(D22,'Radno opterećenje'!$A$2:$D$19,3,FALSE)</f>
        <v>#N/A</v>
      </c>
      <c r="G22" s="34" t="e">
        <f>VLOOKUP(D22,'Radno opterećenje'!$A$2:$D$19,4,FALSE)</f>
        <v>#N/A</v>
      </c>
      <c r="H22" s="33"/>
      <c r="I22" s="50"/>
      <c r="J22" s="31"/>
      <c r="K22" s="36"/>
      <c r="L22" s="37"/>
      <c r="M22" s="47">
        <f t="shared" si="0"/>
        <v>0</v>
      </c>
      <c r="N22" s="39"/>
      <c r="O22" s="48">
        <f t="shared" si="1"/>
        <v>0</v>
      </c>
      <c r="P22" s="41"/>
      <c r="Q22" s="42">
        <f t="shared" si="2"/>
        <v>0</v>
      </c>
      <c r="R22" s="49">
        <f t="shared" si="3"/>
        <v>0</v>
      </c>
    </row>
    <row r="23" spans="1:21" s="22" customFormat="1" x14ac:dyDescent="0.3">
      <c r="A23" s="44">
        <v>11</v>
      </c>
      <c r="B23" s="51"/>
      <c r="C23" s="51"/>
      <c r="D23" s="33"/>
      <c r="E23" s="34" t="e">
        <f>VLOOKUP(D23,'Radno opterećenje'!$A$2:$D$19,2,FALSE)</f>
        <v>#N/A</v>
      </c>
      <c r="F23" s="34" t="e">
        <f>VLOOKUP(D23,'Radno opterećenje'!$A$2:$D$19,3,FALSE)</f>
        <v>#N/A</v>
      </c>
      <c r="G23" s="34" t="e">
        <f>VLOOKUP(D23,'Radno opterećenje'!$A$2:$D$19,4,FALSE)</f>
        <v>#N/A</v>
      </c>
      <c r="H23" s="33"/>
      <c r="I23" s="50"/>
      <c r="J23" s="31"/>
      <c r="K23" s="36"/>
      <c r="L23" s="37"/>
      <c r="M23" s="47">
        <f t="shared" si="0"/>
        <v>0</v>
      </c>
      <c r="N23" s="39"/>
      <c r="O23" s="48">
        <f t="shared" si="1"/>
        <v>0</v>
      </c>
      <c r="P23" s="41"/>
      <c r="Q23" s="42">
        <f t="shared" si="2"/>
        <v>0</v>
      </c>
      <c r="R23" s="49">
        <f t="shared" si="3"/>
        <v>0</v>
      </c>
    </row>
    <row r="24" spans="1:21" s="22" customFormat="1" x14ac:dyDescent="0.3">
      <c r="A24" s="44">
        <v>12</v>
      </c>
      <c r="B24" s="51"/>
      <c r="C24" s="51"/>
      <c r="D24" s="33"/>
      <c r="E24" s="34" t="e">
        <f>VLOOKUP(D24,'Radno opterećenje'!$A$2:$D$19,2,FALSE)</f>
        <v>#N/A</v>
      </c>
      <c r="F24" s="34" t="e">
        <f>VLOOKUP(D24,'Radno opterećenje'!$A$2:$D$19,3,FALSE)</f>
        <v>#N/A</v>
      </c>
      <c r="G24" s="34" t="e">
        <f>VLOOKUP(D24,'Radno opterećenje'!$A$2:$D$19,4,FALSE)</f>
        <v>#N/A</v>
      </c>
      <c r="H24" s="33"/>
      <c r="I24" s="50"/>
      <c r="J24" s="31"/>
      <c r="K24" s="36"/>
      <c r="L24" s="37"/>
      <c r="M24" s="47">
        <f t="shared" si="0"/>
        <v>0</v>
      </c>
      <c r="N24" s="39"/>
      <c r="O24" s="48">
        <f t="shared" si="1"/>
        <v>0</v>
      </c>
      <c r="P24" s="41"/>
      <c r="Q24" s="42">
        <f t="shared" si="2"/>
        <v>0</v>
      </c>
      <c r="R24" s="49">
        <f t="shared" si="3"/>
        <v>0</v>
      </c>
    </row>
    <row r="25" spans="1:21" s="22" customFormat="1" x14ac:dyDescent="0.3">
      <c r="A25" s="44">
        <v>13</v>
      </c>
      <c r="B25" s="45"/>
      <c r="C25" s="51"/>
      <c r="D25" s="33"/>
      <c r="E25" s="34" t="e">
        <f>VLOOKUP(D25,'Radno opterećenje'!$A$2:$D$19,2,FALSE)</f>
        <v>#N/A</v>
      </c>
      <c r="F25" s="34" t="e">
        <f>VLOOKUP(D25,'Radno opterećenje'!$A$2:$D$19,3,FALSE)</f>
        <v>#N/A</v>
      </c>
      <c r="G25" s="34" t="e">
        <f>VLOOKUP(D25,'Radno opterećenje'!$A$2:$D$19,4,FALSE)</f>
        <v>#N/A</v>
      </c>
      <c r="H25" s="33"/>
      <c r="I25" s="50"/>
      <c r="J25" s="31"/>
      <c r="K25" s="36"/>
      <c r="L25" s="37"/>
      <c r="M25" s="47">
        <f t="shared" si="0"/>
        <v>0</v>
      </c>
      <c r="N25" s="39"/>
      <c r="O25" s="48">
        <f t="shared" si="1"/>
        <v>0</v>
      </c>
      <c r="P25" s="41"/>
      <c r="Q25" s="42">
        <f t="shared" si="2"/>
        <v>0</v>
      </c>
      <c r="R25" s="49">
        <f t="shared" si="3"/>
        <v>0</v>
      </c>
    </row>
    <row r="26" spans="1:21" s="22" customFormat="1" x14ac:dyDescent="0.3">
      <c r="A26" s="44">
        <v>14</v>
      </c>
      <c r="B26" s="33"/>
      <c r="C26" s="33"/>
      <c r="D26" s="33"/>
      <c r="E26" s="34" t="e">
        <f>VLOOKUP(D26,'Radno opterećenje'!$A$2:$D$19,2,FALSE)</f>
        <v>#N/A</v>
      </c>
      <c r="F26" s="34" t="e">
        <f>VLOOKUP(D26,'Radno opterećenje'!$A$2:$D$19,3,FALSE)</f>
        <v>#N/A</v>
      </c>
      <c r="G26" s="34" t="e">
        <f>VLOOKUP(D26,'Radno opterećenje'!$A$2:$D$19,4,FALSE)</f>
        <v>#N/A</v>
      </c>
      <c r="H26" s="33"/>
      <c r="I26" s="45"/>
      <c r="J26" s="31"/>
      <c r="K26" s="36"/>
      <c r="L26" s="37"/>
      <c r="M26" s="47">
        <f t="shared" si="0"/>
        <v>0</v>
      </c>
      <c r="N26" s="39"/>
      <c r="O26" s="48">
        <f t="shared" si="1"/>
        <v>0</v>
      </c>
      <c r="P26" s="41"/>
      <c r="Q26" s="42">
        <f t="shared" si="2"/>
        <v>0</v>
      </c>
      <c r="R26" s="49">
        <f t="shared" si="3"/>
        <v>0</v>
      </c>
      <c r="S26" s="23"/>
    </row>
    <row r="27" spans="1:21" s="22" customFormat="1" x14ac:dyDescent="0.3">
      <c r="A27" s="31">
        <v>15</v>
      </c>
      <c r="B27" s="51"/>
      <c r="C27" s="51"/>
      <c r="D27" s="33"/>
      <c r="E27" s="34" t="e">
        <f>VLOOKUP(D27,'Radno opterećenje'!$A$2:$D$19,2,FALSE)</f>
        <v>#N/A</v>
      </c>
      <c r="F27" s="34" t="e">
        <f>VLOOKUP(D27,'Radno opterećenje'!$A$2:$D$19,3,FALSE)</f>
        <v>#N/A</v>
      </c>
      <c r="G27" s="34" t="e">
        <f>VLOOKUP(D27,'Radno opterećenje'!$A$2:$D$19,4,FALSE)</f>
        <v>#N/A</v>
      </c>
      <c r="H27" s="33"/>
      <c r="I27" s="134"/>
      <c r="J27" s="31"/>
      <c r="K27" s="36"/>
      <c r="L27" s="64"/>
      <c r="M27" s="47">
        <f t="shared" si="0"/>
        <v>0</v>
      </c>
      <c r="N27" s="66"/>
      <c r="O27" s="48">
        <f t="shared" si="1"/>
        <v>0</v>
      </c>
      <c r="P27" s="67"/>
      <c r="Q27" s="42">
        <f t="shared" si="2"/>
        <v>0</v>
      </c>
      <c r="R27" s="49">
        <f t="shared" si="3"/>
        <v>0</v>
      </c>
    </row>
    <row r="28" spans="1:21" s="22" customFormat="1" x14ac:dyDescent="0.3">
      <c r="A28" s="44">
        <v>16</v>
      </c>
      <c r="B28" s="51"/>
      <c r="C28" s="51"/>
      <c r="D28" s="33"/>
      <c r="E28" s="34" t="e">
        <f>VLOOKUP(D28,'Radno opterećenje'!$A$2:$D$19,2,FALSE)</f>
        <v>#N/A</v>
      </c>
      <c r="F28" s="34" t="e">
        <f>VLOOKUP(D28,'Radno opterećenje'!$A$2:$D$19,3,FALSE)</f>
        <v>#N/A</v>
      </c>
      <c r="G28" s="34" t="e">
        <f>VLOOKUP(D28,'Radno opterećenje'!$A$2:$D$19,4,FALSE)</f>
        <v>#N/A</v>
      </c>
      <c r="H28" s="33"/>
      <c r="I28" s="50"/>
      <c r="J28" s="31"/>
      <c r="K28" s="36"/>
      <c r="L28" s="37"/>
      <c r="M28" s="47">
        <f t="shared" si="0"/>
        <v>0</v>
      </c>
      <c r="N28" s="39"/>
      <c r="O28" s="48">
        <f t="shared" si="1"/>
        <v>0</v>
      </c>
      <c r="P28" s="41"/>
      <c r="Q28" s="42">
        <f t="shared" si="2"/>
        <v>0</v>
      </c>
      <c r="R28" s="49">
        <f t="shared" si="3"/>
        <v>0</v>
      </c>
    </row>
    <row r="29" spans="1:21" s="22" customFormat="1" x14ac:dyDescent="0.3">
      <c r="A29" s="44">
        <v>17</v>
      </c>
      <c r="B29" s="45"/>
      <c r="C29" s="51"/>
      <c r="D29" s="33"/>
      <c r="E29" s="34" t="e">
        <f>VLOOKUP(D29,'Radno opterećenje'!$A$2:$D$19,2,FALSE)</f>
        <v>#N/A</v>
      </c>
      <c r="F29" s="34" t="e">
        <f>VLOOKUP(D29,'Radno opterećenje'!$A$2:$D$19,3,FALSE)</f>
        <v>#N/A</v>
      </c>
      <c r="G29" s="34" t="e">
        <f>VLOOKUP(D29,'Radno opterećenje'!$A$2:$D$19,4,FALSE)</f>
        <v>#N/A</v>
      </c>
      <c r="H29" s="33"/>
      <c r="I29" s="50"/>
      <c r="J29" s="31"/>
      <c r="K29" s="36"/>
      <c r="L29" s="37"/>
      <c r="M29" s="47">
        <f t="shared" si="0"/>
        <v>0</v>
      </c>
      <c r="N29" s="39"/>
      <c r="O29" s="48">
        <f t="shared" si="1"/>
        <v>0</v>
      </c>
      <c r="P29" s="41"/>
      <c r="Q29" s="42">
        <f t="shared" si="2"/>
        <v>0</v>
      </c>
      <c r="R29" s="49">
        <f t="shared" si="3"/>
        <v>0</v>
      </c>
    </row>
    <row r="30" spans="1:21" x14ac:dyDescent="0.3">
      <c r="A30" s="44">
        <v>18</v>
      </c>
      <c r="B30" s="51"/>
      <c r="C30" s="51"/>
      <c r="D30" s="33"/>
      <c r="E30" s="34" t="e">
        <f>VLOOKUP(D30,'Radno opterećenje'!$A$2:$D$19,2,FALSE)</f>
        <v>#N/A</v>
      </c>
      <c r="F30" s="34" t="e">
        <f>VLOOKUP(D30,'Radno opterećenje'!$A$2:$D$19,3,FALSE)</f>
        <v>#N/A</v>
      </c>
      <c r="G30" s="34" t="e">
        <f>VLOOKUP(D30,'Radno opterećenje'!$A$2:$D$19,4,FALSE)</f>
        <v>#N/A</v>
      </c>
      <c r="H30" s="33"/>
      <c r="I30" s="50"/>
      <c r="J30" s="31"/>
      <c r="K30" s="36"/>
      <c r="L30" s="37"/>
      <c r="M30" s="47">
        <f t="shared" si="0"/>
        <v>0</v>
      </c>
      <c r="N30" s="39"/>
      <c r="O30" s="48">
        <f t="shared" si="1"/>
        <v>0</v>
      </c>
      <c r="P30" s="41"/>
      <c r="Q30" s="42">
        <f t="shared" si="2"/>
        <v>0</v>
      </c>
      <c r="R30" s="49">
        <f t="shared" si="3"/>
        <v>0</v>
      </c>
      <c r="U30" s="20"/>
    </row>
    <row r="31" spans="1:21" x14ac:dyDescent="0.3">
      <c r="A31" s="44">
        <v>19</v>
      </c>
      <c r="B31" s="51"/>
      <c r="C31" s="51"/>
      <c r="D31" s="33"/>
      <c r="E31" s="34" t="e">
        <f>VLOOKUP(D31,'Radno opterećenje'!$A$2:$D$19,2,FALSE)</f>
        <v>#N/A</v>
      </c>
      <c r="F31" s="34" t="e">
        <f>VLOOKUP(D31,'Radno opterećenje'!$A$2:$D$19,3,FALSE)</f>
        <v>#N/A</v>
      </c>
      <c r="G31" s="34" t="e">
        <f>VLOOKUP(D31,'Radno opterećenje'!$A$2:$D$19,4,FALSE)</f>
        <v>#N/A</v>
      </c>
      <c r="H31" s="33"/>
      <c r="I31" s="50"/>
      <c r="J31" s="31"/>
      <c r="K31" s="36"/>
      <c r="L31" s="37"/>
      <c r="M31" s="47">
        <f t="shared" si="0"/>
        <v>0</v>
      </c>
      <c r="N31" s="39"/>
      <c r="O31" s="48">
        <f t="shared" si="1"/>
        <v>0</v>
      </c>
      <c r="P31" s="41"/>
      <c r="Q31" s="42">
        <f t="shared" si="2"/>
        <v>0</v>
      </c>
      <c r="R31" s="49">
        <f t="shared" si="3"/>
        <v>0</v>
      </c>
    </row>
    <row r="32" spans="1:21" x14ac:dyDescent="0.3">
      <c r="A32" s="44">
        <v>20</v>
      </c>
      <c r="B32" s="51"/>
      <c r="C32" s="51"/>
      <c r="D32" s="33"/>
      <c r="E32" s="34" t="e">
        <f>VLOOKUP(D32,'Radno opterećenje'!$A$2:$D$19,2,FALSE)</f>
        <v>#N/A</v>
      </c>
      <c r="F32" s="34" t="e">
        <f>VLOOKUP(D32,'Radno opterećenje'!$A$2:$D$19,3,FALSE)</f>
        <v>#N/A</v>
      </c>
      <c r="G32" s="34" t="e">
        <f>VLOOKUP(D32,'Radno opterećenje'!$A$2:$D$19,4,FALSE)</f>
        <v>#N/A</v>
      </c>
      <c r="H32" s="33"/>
      <c r="I32" s="50"/>
      <c r="J32" s="31"/>
      <c r="K32" s="36"/>
      <c r="L32" s="37"/>
      <c r="M32" s="47">
        <f t="shared" si="0"/>
        <v>0</v>
      </c>
      <c r="N32" s="39"/>
      <c r="O32" s="48">
        <f t="shared" si="1"/>
        <v>0</v>
      </c>
      <c r="P32" s="41"/>
      <c r="Q32" s="42">
        <f t="shared" si="2"/>
        <v>0</v>
      </c>
      <c r="R32" s="49">
        <f t="shared" si="3"/>
        <v>0</v>
      </c>
    </row>
    <row r="33" spans="1:21" x14ac:dyDescent="0.3">
      <c r="A33" s="44">
        <v>21</v>
      </c>
      <c r="B33" s="51"/>
      <c r="C33" s="51"/>
      <c r="D33" s="33"/>
      <c r="E33" s="34" t="e">
        <f>VLOOKUP(D33,'Radno opterećenje'!$A$2:$D$19,2,FALSE)</f>
        <v>#N/A</v>
      </c>
      <c r="F33" s="34" t="e">
        <f>VLOOKUP(D33,'Radno opterećenje'!$A$2:$D$19,3,FALSE)</f>
        <v>#N/A</v>
      </c>
      <c r="G33" s="34" t="e">
        <f>VLOOKUP(D33,'Radno opterećenje'!$A$2:$D$19,4,FALSE)</f>
        <v>#N/A</v>
      </c>
      <c r="H33" s="33"/>
      <c r="I33" s="45"/>
      <c r="J33" s="31"/>
      <c r="K33" s="36"/>
      <c r="L33" s="37"/>
      <c r="M33" s="47">
        <f t="shared" si="0"/>
        <v>0</v>
      </c>
      <c r="N33" s="39"/>
      <c r="O33" s="48">
        <f t="shared" si="1"/>
        <v>0</v>
      </c>
      <c r="P33" s="41"/>
      <c r="Q33" s="42">
        <f t="shared" si="2"/>
        <v>0</v>
      </c>
      <c r="R33" s="49">
        <f t="shared" si="3"/>
        <v>0</v>
      </c>
    </row>
    <row r="34" spans="1:21" x14ac:dyDescent="0.3">
      <c r="A34" s="31">
        <v>22</v>
      </c>
      <c r="B34" s="51"/>
      <c r="C34" s="51"/>
      <c r="D34" s="33"/>
      <c r="E34" s="34" t="e">
        <f>VLOOKUP(D34,'Radno opterećenje'!$A$2:$D$19,2,FALSE)</f>
        <v>#N/A</v>
      </c>
      <c r="F34" s="34" t="e">
        <f>VLOOKUP(D34,'Radno opterećenje'!$A$2:$D$19,3,FALSE)</f>
        <v>#N/A</v>
      </c>
      <c r="G34" s="34" t="e">
        <f>VLOOKUP(D34,'Radno opterećenje'!$A$2:$D$19,4,FALSE)</f>
        <v>#N/A</v>
      </c>
      <c r="H34" s="33"/>
      <c r="I34" s="134"/>
      <c r="J34" s="31"/>
      <c r="K34" s="36"/>
      <c r="L34" s="64"/>
      <c r="M34" s="52">
        <f t="shared" si="0"/>
        <v>0</v>
      </c>
      <c r="N34" s="66"/>
      <c r="O34" s="53">
        <f t="shared" si="1"/>
        <v>0</v>
      </c>
      <c r="P34" s="67"/>
      <c r="Q34" s="102">
        <f t="shared" si="2"/>
        <v>0</v>
      </c>
      <c r="R34" s="54">
        <f t="shared" si="3"/>
        <v>0</v>
      </c>
    </row>
    <row r="36" spans="1:21" x14ac:dyDescent="0.3">
      <c r="A36" s="55"/>
      <c r="B36" s="56" t="s">
        <v>61</v>
      </c>
      <c r="C36" s="55"/>
      <c r="D36" s="55"/>
      <c r="E36" s="55"/>
      <c r="F36" s="55"/>
      <c r="G36" s="55"/>
      <c r="H36" s="55"/>
      <c r="I36" s="55"/>
      <c r="J36" s="57"/>
      <c r="K36" s="57"/>
      <c r="L36" s="57"/>
      <c r="M36" s="57"/>
      <c r="N36" s="57"/>
      <c r="O36" s="57"/>
      <c r="P36" s="57"/>
      <c r="Q36" s="57"/>
      <c r="R36" s="57"/>
      <c r="U36" s="20"/>
    </row>
    <row r="37" spans="1:21" x14ac:dyDescent="0.3">
      <c r="A37" s="44">
        <v>1</v>
      </c>
      <c r="B37" s="51"/>
      <c r="C37" s="51"/>
      <c r="D37" s="33"/>
      <c r="E37" s="34" t="e">
        <f>VLOOKUP(D37,'Radno opterećenje'!$A$2:$D$19,2,FALSE)</f>
        <v>#N/A</v>
      </c>
      <c r="F37" s="34" t="e">
        <f>VLOOKUP(D37,'Radno opterećenje'!$A$2:$D$19,3,FALSE)</f>
        <v>#N/A</v>
      </c>
      <c r="G37" s="34" t="e">
        <f>VLOOKUP(D37,'Radno opterećenje'!$A$2:$D$19,4,FALSE)</f>
        <v>#N/A</v>
      </c>
      <c r="H37" s="33"/>
      <c r="I37" s="50"/>
      <c r="J37" s="31"/>
      <c r="K37" s="36"/>
      <c r="L37" s="37"/>
      <c r="M37" s="38">
        <f>L37*5.4</f>
        <v>0</v>
      </c>
      <c r="N37" s="39"/>
      <c r="O37" s="40">
        <f>N37*4</f>
        <v>0</v>
      </c>
      <c r="P37" s="41"/>
      <c r="Q37" s="99">
        <f>P37*2.7</f>
        <v>0</v>
      </c>
      <c r="R37" s="43">
        <f>SUM(M37+O37+Q37)</f>
        <v>0</v>
      </c>
    </row>
    <row r="38" spans="1:21" x14ac:dyDescent="0.3">
      <c r="A38" s="44">
        <v>2</v>
      </c>
      <c r="B38" s="51"/>
      <c r="C38" s="51"/>
      <c r="D38" s="33"/>
      <c r="E38" s="34" t="e">
        <f>VLOOKUP(D38,'Radno opterećenje'!$A$2:$D$19,2,FALSE)</f>
        <v>#N/A</v>
      </c>
      <c r="F38" s="34" t="e">
        <f>VLOOKUP(D38,'Radno opterećenje'!$A$2:$D$19,3,FALSE)</f>
        <v>#N/A</v>
      </c>
      <c r="G38" s="34" t="e">
        <f>VLOOKUP(D38,'Radno opterećenje'!$A$2:$D$19,4,FALSE)</f>
        <v>#N/A</v>
      </c>
      <c r="H38" s="33"/>
      <c r="I38" s="50"/>
      <c r="J38" s="31"/>
      <c r="K38" s="36"/>
      <c r="L38" s="37"/>
      <c r="M38" s="47">
        <f>L38*5.4</f>
        <v>0</v>
      </c>
      <c r="N38" s="39"/>
      <c r="O38" s="48">
        <f>N38*4</f>
        <v>0</v>
      </c>
      <c r="P38" s="41"/>
      <c r="Q38" s="42">
        <f>P38*2.7</f>
        <v>0</v>
      </c>
      <c r="R38" s="49">
        <f t="shared" ref="R38:R40" si="4">SUM(M38+O38+Q38)</f>
        <v>0</v>
      </c>
    </row>
    <row r="39" spans="1:21" x14ac:dyDescent="0.3">
      <c r="A39" s="44">
        <v>3</v>
      </c>
      <c r="B39" s="51"/>
      <c r="C39" s="51"/>
      <c r="D39" s="33"/>
      <c r="E39" s="34" t="e">
        <f>VLOOKUP(D39,'Radno opterećenje'!$A$2:$D$19,2,FALSE)</f>
        <v>#N/A</v>
      </c>
      <c r="F39" s="34" t="e">
        <f>VLOOKUP(D39,'Radno opterećenje'!$A$2:$D$19,3,FALSE)</f>
        <v>#N/A</v>
      </c>
      <c r="G39" s="34" t="e">
        <f>VLOOKUP(D39,'Radno opterećenje'!$A$2:$D$19,4,FALSE)</f>
        <v>#N/A</v>
      </c>
      <c r="H39" s="33"/>
      <c r="I39" s="45"/>
      <c r="J39" s="31"/>
      <c r="K39" s="36"/>
      <c r="L39" s="37"/>
      <c r="M39" s="47">
        <f>L39*5.4</f>
        <v>0</v>
      </c>
      <c r="N39" s="39"/>
      <c r="O39" s="48">
        <f>N39*4</f>
        <v>0</v>
      </c>
      <c r="P39" s="41"/>
      <c r="Q39" s="42">
        <f>P39*2.7</f>
        <v>0</v>
      </c>
      <c r="R39" s="49">
        <f t="shared" si="4"/>
        <v>0</v>
      </c>
    </row>
    <row r="40" spans="1:21" x14ac:dyDescent="0.3">
      <c r="A40" s="31">
        <v>4</v>
      </c>
      <c r="B40" s="51"/>
      <c r="C40" s="51"/>
      <c r="D40" s="33"/>
      <c r="E40" s="34" t="e">
        <f>VLOOKUP(D40,'Radno opterećenje'!$A$2:$D$19,2,FALSE)</f>
        <v>#N/A</v>
      </c>
      <c r="F40" s="34" t="e">
        <f>VLOOKUP(D40,'Radno opterećenje'!$A$2:$D$19,3,FALSE)</f>
        <v>#N/A</v>
      </c>
      <c r="G40" s="34" t="e">
        <f>VLOOKUP(D40,'Radno opterećenje'!$A$2:$D$19,4,FALSE)</f>
        <v>#N/A</v>
      </c>
      <c r="H40" s="33"/>
      <c r="I40" s="134"/>
      <c r="J40" s="31"/>
      <c r="K40" s="36"/>
      <c r="L40" s="64"/>
      <c r="M40" s="52">
        <f>L40*5.4</f>
        <v>0</v>
      </c>
      <c r="N40" s="66"/>
      <c r="O40" s="53">
        <f>N40*4</f>
        <v>0</v>
      </c>
      <c r="P40" s="67"/>
      <c r="Q40" s="102">
        <f>P40*2.7</f>
        <v>0</v>
      </c>
      <c r="R40" s="54">
        <f t="shared" si="4"/>
        <v>0</v>
      </c>
    </row>
    <row r="42" spans="1:21" x14ac:dyDescent="0.3">
      <c r="L42" s="22" t="s">
        <v>23</v>
      </c>
      <c r="M42" s="22" t="s">
        <v>22</v>
      </c>
      <c r="N42" s="22"/>
      <c r="O42" s="22"/>
      <c r="P42" s="22"/>
    </row>
    <row r="43" spans="1:21" x14ac:dyDescent="0.3">
      <c r="O43" s="22"/>
      <c r="P43" s="22"/>
    </row>
    <row r="44" spans="1:21" x14ac:dyDescent="0.3">
      <c r="O44" s="22"/>
      <c r="P44" s="22"/>
    </row>
    <row r="45" spans="1:21" x14ac:dyDescent="0.3">
      <c r="K45" s="96"/>
      <c r="L45" s="96"/>
      <c r="M45" s="96"/>
      <c r="N45" s="96"/>
      <c r="O45" s="108"/>
      <c r="P45" s="108"/>
      <c r="Q45" s="108"/>
    </row>
    <row r="47" spans="1:21" x14ac:dyDescent="0.3">
      <c r="A47" s="20" t="s">
        <v>63</v>
      </c>
      <c r="K47" s="94"/>
      <c r="L47" s="94"/>
    </row>
    <row r="48" spans="1:21" x14ac:dyDescent="0.3">
      <c r="A48" s="20" t="s">
        <v>64</v>
      </c>
      <c r="K48" s="94"/>
      <c r="L48" s="94"/>
    </row>
  </sheetData>
  <mergeCells count="9">
    <mergeCell ref="A2:E2"/>
    <mergeCell ref="E11:G11"/>
    <mergeCell ref="A7:V7"/>
    <mergeCell ref="A9:K10"/>
    <mergeCell ref="L9:R9"/>
    <mergeCell ref="L10:M10"/>
    <mergeCell ref="N10:O10"/>
    <mergeCell ref="P10:Q10"/>
    <mergeCell ref="R10:R11"/>
  </mergeCells>
  <conditionalFormatting sqref="L47:L48">
    <cfRule type="cellIs" dxfId="11" priority="2" operator="lessThan">
      <formula>0</formula>
    </cfRule>
  </conditionalFormatting>
  <conditionalFormatting sqref="L36">
    <cfRule type="cellIs" dxfId="10" priority="1" operator="lessThan">
      <formula>0</formula>
    </cfRule>
  </conditionalFormatting>
  <dataValidations count="2">
    <dataValidation type="list" allowBlank="1" showInputMessage="1" showErrorMessage="1" sqref="J37:J40">
      <formula1>$B$78:$B$79</formula1>
    </dataValidation>
    <dataValidation type="list" allowBlank="1" showInputMessage="1" showErrorMessage="1" sqref="K37:K40">
      <formula1>$B$82:$B$101</formula1>
    </dataValidation>
  </dataValidations>
  <pageMargins left="0.19685039370078741" right="0.19685039370078741" top="0.51181102362204722" bottom="0.51181102362204722" header="0.31496062992125984" footer="0.31496062992125984"/>
  <pageSetup paperSize="9" scale="46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'Radno opterećenje'!$A$6:$A$19</xm:f>
          </x14:formula1>
          <xm:sqref>D13:D34 D37:D40</xm:sqref>
        </x14:dataValidation>
        <x14:dataValidation type="list" allowBlank="1" showInputMessage="1" showErrorMessage="1">
          <x14:formula1>
            <xm:f>'Radno opterećenje'!$A$43:$A$74</xm:f>
          </x14:formula1>
          <xm:sqref>H37:H40 H13:H34 A2:E2</xm:sqref>
        </x14:dataValidation>
        <x14:dataValidation type="list" allowBlank="1" showInputMessage="1" showErrorMessage="1">
          <x14:formula1>
            <xm:f>'Radno opterećenje'!$B$79:$B$80</xm:f>
          </x14:formula1>
          <xm:sqref>J13:J34</xm:sqref>
        </x14:dataValidation>
        <x14:dataValidation type="list" allowBlank="1" showInputMessage="1" showErrorMessage="1">
          <x14:formula1>
            <xm:f>'Radno opterećenje'!$B$83:$B$102</xm:f>
          </x14:formula1>
          <xm:sqref>K13:K34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39997558519241921"/>
    <pageSetUpPr fitToPage="1"/>
  </sheetPr>
  <dimension ref="A1:AA55"/>
  <sheetViews>
    <sheetView showGridLines="0" topLeftCell="A19" zoomScaleNormal="100" workbookViewId="0">
      <selection activeCell="A7" sqref="A7:M7"/>
    </sheetView>
  </sheetViews>
  <sheetFormatPr defaultColWidth="8.85546875" defaultRowHeight="15" x14ac:dyDescent="0.3"/>
  <cols>
    <col min="1" max="1" width="4.7109375" style="20" customWidth="1"/>
    <col min="2" max="2" width="22.140625" style="20" customWidth="1"/>
    <col min="3" max="3" width="23.140625" style="20" customWidth="1"/>
    <col min="4" max="4" width="12.7109375" style="20" customWidth="1"/>
    <col min="5" max="6" width="11.85546875" style="20" customWidth="1"/>
    <col min="7" max="7" width="12.85546875" style="20" customWidth="1"/>
    <col min="8" max="8" width="5.7109375" style="20" customWidth="1"/>
    <col min="9" max="9" width="6.140625" style="20" customWidth="1"/>
    <col min="10" max="10" width="7.140625" style="20" customWidth="1"/>
    <col min="11" max="11" width="16" style="20" customWidth="1"/>
    <col min="12" max="12" width="16.5703125" style="20" customWidth="1"/>
    <col min="13" max="13" width="14.5703125" style="20" customWidth="1"/>
    <col min="14" max="15" width="8.85546875" style="20"/>
    <col min="16" max="16" width="29.7109375" style="20" bestFit="1" customWidth="1"/>
    <col min="17" max="16384" width="8.85546875" style="20"/>
  </cols>
  <sheetData>
    <row r="1" spans="1:27" s="17" customFormat="1" ht="23.25" customHeight="1" x14ac:dyDescent="0.3">
      <c r="A1" s="17" t="s">
        <v>21</v>
      </c>
    </row>
    <row r="2" spans="1:27" s="17" customFormat="1" x14ac:dyDescent="0.3">
      <c r="A2" s="156" t="s">
        <v>99</v>
      </c>
      <c r="B2" s="156"/>
      <c r="C2" s="156"/>
      <c r="D2" s="156"/>
    </row>
    <row r="3" spans="1:27" s="17" customFormat="1" x14ac:dyDescent="0.3"/>
    <row r="4" spans="1:27" x14ac:dyDescent="0.3">
      <c r="A4" s="17" t="s">
        <v>130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AA4" s="21"/>
    </row>
    <row r="5" spans="1:27" x14ac:dyDescent="0.3">
      <c r="A5" s="17" t="s">
        <v>131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AA5" s="21"/>
    </row>
    <row r="6" spans="1:27" x14ac:dyDescent="0.3">
      <c r="A6" s="17" t="s">
        <v>132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AA6" s="21"/>
    </row>
    <row r="7" spans="1:27" s="17" customFormat="1" ht="16.5" x14ac:dyDescent="0.3">
      <c r="A7" s="157" t="s">
        <v>145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27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27" s="25" customFormat="1" ht="25.5" customHeight="1" x14ac:dyDescent="0.25">
      <c r="A9" s="113"/>
      <c r="B9" s="159" t="s">
        <v>50</v>
      </c>
      <c r="C9" s="159"/>
      <c r="D9" s="159"/>
      <c r="E9" s="158" t="s">
        <v>51</v>
      </c>
      <c r="F9" s="159"/>
      <c r="G9" s="159"/>
      <c r="H9" s="159"/>
      <c r="I9" s="159"/>
      <c r="J9" s="159"/>
      <c r="K9" s="159"/>
      <c r="L9" s="159"/>
      <c r="M9" s="160"/>
    </row>
    <row r="10" spans="1:27" s="25" customFormat="1" ht="16.899999999999999" customHeight="1" x14ac:dyDescent="0.25">
      <c r="A10" s="114"/>
      <c r="B10" s="162"/>
      <c r="C10" s="162"/>
      <c r="D10" s="162"/>
      <c r="E10" s="161"/>
      <c r="F10" s="162"/>
      <c r="G10" s="162"/>
      <c r="H10" s="162"/>
      <c r="I10" s="162"/>
      <c r="J10" s="162"/>
      <c r="K10" s="162"/>
      <c r="L10" s="162"/>
      <c r="M10" s="163"/>
    </row>
    <row r="11" spans="1:27" s="25" customFormat="1" ht="15" customHeight="1" x14ac:dyDescent="0.25">
      <c r="A11" s="115"/>
      <c r="B11" s="171"/>
      <c r="C11" s="171"/>
      <c r="D11" s="171"/>
      <c r="E11" s="172"/>
      <c r="F11" s="171"/>
      <c r="G11" s="171"/>
      <c r="H11" s="171"/>
      <c r="I11" s="171"/>
      <c r="J11" s="171"/>
      <c r="K11" s="171"/>
      <c r="L11" s="171"/>
      <c r="M11" s="173"/>
    </row>
    <row r="12" spans="1:27" ht="72" customHeight="1" x14ac:dyDescent="0.3">
      <c r="A12" s="166" t="s">
        <v>5</v>
      </c>
      <c r="B12" s="166" t="s">
        <v>6</v>
      </c>
      <c r="C12" s="166" t="s">
        <v>7</v>
      </c>
      <c r="D12" s="166" t="s">
        <v>8</v>
      </c>
      <c r="E12" s="168" t="s">
        <v>41</v>
      </c>
      <c r="F12" s="169"/>
      <c r="G12" s="170"/>
      <c r="H12" s="168" t="s">
        <v>60</v>
      </c>
      <c r="I12" s="169"/>
      <c r="J12" s="170"/>
      <c r="K12" s="166" t="s">
        <v>55</v>
      </c>
      <c r="L12" s="166" t="s">
        <v>53</v>
      </c>
      <c r="M12" s="166" t="s">
        <v>54</v>
      </c>
      <c r="N12" s="116"/>
    </row>
    <row r="13" spans="1:27" ht="25.5" customHeight="1" x14ac:dyDescent="0.3">
      <c r="A13" s="167"/>
      <c r="B13" s="167"/>
      <c r="C13" s="167"/>
      <c r="D13" s="167"/>
      <c r="E13" s="26" t="s">
        <v>42</v>
      </c>
      <c r="F13" s="26" t="s">
        <v>43</v>
      </c>
      <c r="G13" s="26" t="s">
        <v>44</v>
      </c>
      <c r="H13" s="26" t="s">
        <v>48</v>
      </c>
      <c r="I13" s="26" t="s">
        <v>47</v>
      </c>
      <c r="J13" s="26" t="s">
        <v>49</v>
      </c>
      <c r="K13" s="167"/>
      <c r="L13" s="167"/>
      <c r="M13" s="167"/>
    </row>
    <row r="14" spans="1:27" ht="22.9" customHeight="1" x14ac:dyDescent="0.3">
      <c r="A14" s="26">
        <v>1</v>
      </c>
      <c r="B14" s="26">
        <v>2</v>
      </c>
      <c r="C14" s="26">
        <v>3</v>
      </c>
      <c r="D14" s="26">
        <v>4</v>
      </c>
      <c r="E14" s="26">
        <v>5</v>
      </c>
      <c r="F14" s="26">
        <v>6</v>
      </c>
      <c r="G14" s="26">
        <v>7</v>
      </c>
      <c r="H14" s="26">
        <v>8</v>
      </c>
      <c r="I14" s="26">
        <v>9</v>
      </c>
      <c r="J14" s="30">
        <v>10</v>
      </c>
      <c r="K14" s="29">
        <v>11</v>
      </c>
      <c r="L14" s="28">
        <v>12</v>
      </c>
      <c r="M14" s="28">
        <v>13</v>
      </c>
    </row>
    <row r="15" spans="1:27" s="22" customFormat="1" x14ac:dyDescent="0.3">
      <c r="A15" s="31">
        <v>1</v>
      </c>
      <c r="B15" s="33"/>
      <c r="C15" s="33"/>
      <c r="D15" s="33"/>
      <c r="E15" s="34" t="e">
        <f>VLOOKUP(D15,'Radno opterećenje'!$A$2:$D$19,2,FALSE)</f>
        <v>#N/A</v>
      </c>
      <c r="F15" s="34" t="e">
        <f>VLOOKUP(D15,'Radno opterećenje'!$A$2:$D$19,3,FALSE)</f>
        <v>#N/A</v>
      </c>
      <c r="G15" s="136" t="e">
        <f>VLOOKUP(D15,'Radno opterećenje'!$A$2:$D$19,4,FALSE)</f>
        <v>#N/A</v>
      </c>
      <c r="H15" s="118"/>
      <c r="I15" s="31"/>
      <c r="J15" s="137">
        <f>SUM(H15:I15)</f>
        <v>0</v>
      </c>
      <c r="K15" s="121" t="e">
        <f>E15-J15</f>
        <v>#N/A</v>
      </c>
      <c r="L15" s="122" t="e">
        <f>J15-F15</f>
        <v>#N/A</v>
      </c>
      <c r="M15" s="122" t="e">
        <f>J15-G15</f>
        <v>#N/A</v>
      </c>
      <c r="O15" s="123"/>
      <c r="P15" s="22" t="s">
        <v>56</v>
      </c>
    </row>
    <row r="16" spans="1:27" s="22" customFormat="1" x14ac:dyDescent="0.3">
      <c r="A16" s="44">
        <v>2</v>
      </c>
      <c r="B16" s="51"/>
      <c r="C16" s="51"/>
      <c r="D16" s="33"/>
      <c r="E16" s="34" t="e">
        <f>VLOOKUP(D16,'Radno opterećenje'!$A$2:$D$19,2,FALSE)</f>
        <v>#N/A</v>
      </c>
      <c r="F16" s="34" t="e">
        <f>VLOOKUP(D16,'Radno opterećenje'!$A$2:$D$19,3,FALSE)</f>
        <v>#N/A</v>
      </c>
      <c r="G16" s="117" t="e">
        <f>VLOOKUP(D16,'Radno opterećenje'!$A$2:$D$19,4,FALSE)</f>
        <v>#N/A</v>
      </c>
      <c r="H16" s="124"/>
      <c r="I16" s="44"/>
      <c r="J16" s="138">
        <f t="shared" ref="J16:J36" si="0">SUM(H16:I16)</f>
        <v>0</v>
      </c>
      <c r="K16" s="121" t="e">
        <f t="shared" ref="K16:K36" si="1">E16-J16</f>
        <v>#N/A</v>
      </c>
      <c r="L16" s="122" t="e">
        <f t="shared" ref="L16:L36" si="2">J16-F16</f>
        <v>#N/A</v>
      </c>
      <c r="M16" s="122" t="e">
        <f t="shared" ref="M16:M36" si="3">J16-G16</f>
        <v>#N/A</v>
      </c>
      <c r="O16" s="126"/>
      <c r="P16" s="22" t="s">
        <v>57</v>
      </c>
    </row>
    <row r="17" spans="1:16" s="22" customFormat="1" x14ac:dyDescent="0.3">
      <c r="A17" s="44">
        <v>3</v>
      </c>
      <c r="B17" s="51"/>
      <c r="C17" s="51"/>
      <c r="D17" s="33"/>
      <c r="E17" s="34" t="e">
        <f>VLOOKUP(D17,'Radno opterećenje'!$A$2:$D$19,2,FALSE)</f>
        <v>#N/A</v>
      </c>
      <c r="F17" s="34" t="e">
        <f>VLOOKUP(D17,'Radno opterećenje'!$A$2:$D$19,3,FALSE)</f>
        <v>#N/A</v>
      </c>
      <c r="G17" s="117" t="e">
        <f>VLOOKUP(D17,'Radno opterećenje'!$A$2:$D$19,4,FALSE)</f>
        <v>#N/A</v>
      </c>
      <c r="H17" s="124"/>
      <c r="I17" s="44"/>
      <c r="J17" s="139">
        <f t="shared" si="0"/>
        <v>0</v>
      </c>
      <c r="K17" s="121" t="e">
        <f t="shared" si="1"/>
        <v>#N/A</v>
      </c>
      <c r="L17" s="122" t="e">
        <f t="shared" si="2"/>
        <v>#N/A</v>
      </c>
      <c r="M17" s="122" t="e">
        <f t="shared" si="3"/>
        <v>#N/A</v>
      </c>
      <c r="O17" s="127"/>
      <c r="P17" s="22" t="s">
        <v>58</v>
      </c>
    </row>
    <row r="18" spans="1:16" s="22" customFormat="1" x14ac:dyDescent="0.3">
      <c r="A18" s="44">
        <v>4</v>
      </c>
      <c r="B18" s="45"/>
      <c r="C18" s="51"/>
      <c r="D18" s="33"/>
      <c r="E18" s="34" t="e">
        <f>VLOOKUP(D18,'Radno opterećenje'!$A$2:$D$19,2,FALSE)</f>
        <v>#N/A</v>
      </c>
      <c r="F18" s="34" t="e">
        <f>VLOOKUP(D18,'Radno opterećenje'!$A$2:$D$19,3,FALSE)</f>
        <v>#N/A</v>
      </c>
      <c r="G18" s="117" t="e">
        <f>VLOOKUP(D18,'Radno opterećenje'!$A$2:$D$19,4,FALSE)</f>
        <v>#N/A</v>
      </c>
      <c r="H18" s="124"/>
      <c r="I18" s="44"/>
      <c r="J18" s="139">
        <f t="shared" si="0"/>
        <v>0</v>
      </c>
      <c r="K18" s="121" t="e">
        <f t="shared" si="1"/>
        <v>#N/A</v>
      </c>
      <c r="L18" s="122" t="e">
        <f t="shared" si="2"/>
        <v>#N/A</v>
      </c>
      <c r="M18" s="122" t="e">
        <f t="shared" si="3"/>
        <v>#N/A</v>
      </c>
      <c r="O18" s="128"/>
      <c r="P18" s="22" t="s">
        <v>59</v>
      </c>
    </row>
    <row r="19" spans="1:16" s="22" customFormat="1" x14ac:dyDescent="0.3">
      <c r="A19" s="44">
        <v>5</v>
      </c>
      <c r="B19" s="51"/>
      <c r="C19" s="51"/>
      <c r="D19" s="33"/>
      <c r="E19" s="34" t="e">
        <f>VLOOKUP(D19,'Radno opterećenje'!$A$2:$D$19,2,FALSE)</f>
        <v>#N/A</v>
      </c>
      <c r="F19" s="34" t="e">
        <f>VLOOKUP(D19,'Radno opterećenje'!$A$2:$D$19,3,FALSE)</f>
        <v>#N/A</v>
      </c>
      <c r="G19" s="117" t="e">
        <f>VLOOKUP(D19,'Radno opterećenje'!$A$2:$D$19,4,FALSE)</f>
        <v>#N/A</v>
      </c>
      <c r="H19" s="124"/>
      <c r="I19" s="44"/>
      <c r="J19" s="138">
        <f t="shared" si="0"/>
        <v>0</v>
      </c>
      <c r="K19" s="121" t="e">
        <f t="shared" si="1"/>
        <v>#N/A</v>
      </c>
      <c r="L19" s="122" t="e">
        <f t="shared" si="2"/>
        <v>#N/A</v>
      </c>
      <c r="M19" s="122" t="e">
        <f t="shared" si="3"/>
        <v>#N/A</v>
      </c>
    </row>
    <row r="20" spans="1:16" s="22" customFormat="1" x14ac:dyDescent="0.3">
      <c r="A20" s="44">
        <v>6</v>
      </c>
      <c r="B20" s="51"/>
      <c r="C20" s="51"/>
      <c r="D20" s="33"/>
      <c r="E20" s="34" t="e">
        <f>VLOOKUP(D20,'Radno opterećenje'!$A$2:$D$19,2,FALSE)</f>
        <v>#N/A</v>
      </c>
      <c r="F20" s="34" t="e">
        <f>VLOOKUP(D20,'Radno opterećenje'!$A$2:$D$19,3,FALSE)</f>
        <v>#N/A</v>
      </c>
      <c r="G20" s="140" t="e">
        <f>VLOOKUP(D20,'Radno opterećenje'!$A$2:$D$19,4,FALSE)</f>
        <v>#N/A</v>
      </c>
      <c r="H20" s="124"/>
      <c r="I20" s="44"/>
      <c r="J20" s="139">
        <f t="shared" si="0"/>
        <v>0</v>
      </c>
      <c r="K20" s="121" t="e">
        <f t="shared" si="1"/>
        <v>#N/A</v>
      </c>
      <c r="L20" s="122" t="e">
        <f t="shared" si="2"/>
        <v>#N/A</v>
      </c>
      <c r="M20" s="122" t="e">
        <f t="shared" si="3"/>
        <v>#N/A</v>
      </c>
    </row>
    <row r="21" spans="1:16" s="22" customFormat="1" x14ac:dyDescent="0.3">
      <c r="A21" s="44">
        <v>7</v>
      </c>
      <c r="B21" s="51"/>
      <c r="C21" s="51"/>
      <c r="D21" s="33"/>
      <c r="E21" s="34" t="e">
        <f>VLOOKUP(D21,'Radno opterećenje'!$A$2:$D$19,2,FALSE)</f>
        <v>#N/A</v>
      </c>
      <c r="F21" s="34" t="e">
        <f>VLOOKUP(D21,'Radno opterećenje'!$A$2:$D$19,3,FALSE)</f>
        <v>#N/A</v>
      </c>
      <c r="G21" s="117" t="e">
        <f>VLOOKUP(D21,'Radno opterećenje'!$A$2:$D$19,4,FALSE)</f>
        <v>#N/A</v>
      </c>
      <c r="H21" s="124"/>
      <c r="I21" s="44"/>
      <c r="J21" s="139">
        <f t="shared" si="0"/>
        <v>0</v>
      </c>
      <c r="K21" s="121" t="e">
        <f t="shared" si="1"/>
        <v>#N/A</v>
      </c>
      <c r="L21" s="122" t="e">
        <f t="shared" si="2"/>
        <v>#N/A</v>
      </c>
      <c r="M21" s="122" t="e">
        <f t="shared" si="3"/>
        <v>#N/A</v>
      </c>
    </row>
    <row r="22" spans="1:16" s="22" customFormat="1" x14ac:dyDescent="0.3">
      <c r="A22" s="44">
        <v>8</v>
      </c>
      <c r="B22" s="45"/>
      <c r="C22" s="51"/>
      <c r="D22" s="33"/>
      <c r="E22" s="34" t="e">
        <f>VLOOKUP(D22,'Radno opterećenje'!$A$2:$D$19,2,FALSE)</f>
        <v>#N/A</v>
      </c>
      <c r="F22" s="34" t="e">
        <f>VLOOKUP(D22,'Radno opterećenje'!$A$2:$D$19,3,FALSE)</f>
        <v>#N/A</v>
      </c>
      <c r="G22" s="117" t="e">
        <f>VLOOKUP(D22,'Radno opterećenje'!$A$2:$D$19,4,FALSE)</f>
        <v>#N/A</v>
      </c>
      <c r="H22" s="124"/>
      <c r="I22" s="44"/>
      <c r="J22" s="138">
        <f t="shared" si="0"/>
        <v>0</v>
      </c>
      <c r="K22" s="121" t="e">
        <f t="shared" si="1"/>
        <v>#N/A</v>
      </c>
      <c r="L22" s="122" t="e">
        <f t="shared" si="2"/>
        <v>#N/A</v>
      </c>
      <c r="M22" s="122" t="e">
        <f t="shared" si="3"/>
        <v>#N/A</v>
      </c>
    </row>
    <row r="23" spans="1:16" s="22" customFormat="1" x14ac:dyDescent="0.3">
      <c r="A23" s="44">
        <v>9</v>
      </c>
      <c r="B23" s="45"/>
      <c r="C23" s="51"/>
      <c r="D23" s="33"/>
      <c r="E23" s="34" t="e">
        <f>VLOOKUP(D23,'Radno opterećenje'!$A$2:$D$19,2,FALSE)</f>
        <v>#N/A</v>
      </c>
      <c r="F23" s="34" t="e">
        <f>VLOOKUP(D23,'Radno opterećenje'!$A$2:$D$19,3,FALSE)</f>
        <v>#N/A</v>
      </c>
      <c r="G23" s="140" t="e">
        <f>VLOOKUP(D23,'Radno opterećenje'!$A$2:$D$19,4,FALSE)</f>
        <v>#N/A</v>
      </c>
      <c r="H23" s="124"/>
      <c r="I23" s="44"/>
      <c r="J23" s="138">
        <f t="shared" si="0"/>
        <v>0</v>
      </c>
      <c r="K23" s="121" t="e">
        <f t="shared" si="1"/>
        <v>#N/A</v>
      </c>
      <c r="L23" s="122" t="e">
        <f t="shared" si="2"/>
        <v>#N/A</v>
      </c>
      <c r="M23" s="122" t="e">
        <f t="shared" si="3"/>
        <v>#N/A</v>
      </c>
    </row>
    <row r="24" spans="1:16" s="22" customFormat="1" x14ac:dyDescent="0.3">
      <c r="A24" s="44">
        <v>10</v>
      </c>
      <c r="B24" s="51"/>
      <c r="C24" s="51"/>
      <c r="D24" s="33"/>
      <c r="E24" s="34" t="e">
        <f>VLOOKUP(D24,'Radno opterećenje'!$A$2:$D$19,2,FALSE)</f>
        <v>#N/A</v>
      </c>
      <c r="F24" s="34" t="e">
        <f>VLOOKUP(D24,'Radno opterećenje'!$A$2:$D$19,3,FALSE)</f>
        <v>#N/A</v>
      </c>
      <c r="G24" s="140" t="e">
        <f>VLOOKUP(D24,'Radno opterećenje'!$A$2:$D$19,4,FALSE)</f>
        <v>#N/A</v>
      </c>
      <c r="H24" s="124"/>
      <c r="I24" s="44"/>
      <c r="J24" s="139">
        <f t="shared" si="0"/>
        <v>0</v>
      </c>
      <c r="K24" s="121" t="e">
        <f t="shared" si="1"/>
        <v>#N/A</v>
      </c>
      <c r="L24" s="122" t="e">
        <f t="shared" si="2"/>
        <v>#N/A</v>
      </c>
      <c r="M24" s="122" t="e">
        <f t="shared" si="3"/>
        <v>#N/A</v>
      </c>
    </row>
    <row r="25" spans="1:16" s="22" customFormat="1" x14ac:dyDescent="0.3">
      <c r="A25" s="44">
        <v>11</v>
      </c>
      <c r="B25" s="51"/>
      <c r="C25" s="51"/>
      <c r="D25" s="33"/>
      <c r="E25" s="34" t="e">
        <f>VLOOKUP(D25,'Radno opterećenje'!$A$2:$D$19,2,FALSE)</f>
        <v>#N/A</v>
      </c>
      <c r="F25" s="34" t="e">
        <f>VLOOKUP(D25,'Radno opterećenje'!$A$2:$D$19,3,FALSE)</f>
        <v>#N/A</v>
      </c>
      <c r="G25" s="117" t="e">
        <f>VLOOKUP(D25,'Radno opterećenje'!$A$2:$D$19,4,FALSE)</f>
        <v>#N/A</v>
      </c>
      <c r="H25" s="124"/>
      <c r="I25" s="44"/>
      <c r="J25" s="138">
        <f t="shared" si="0"/>
        <v>0</v>
      </c>
      <c r="K25" s="121" t="e">
        <f t="shared" si="1"/>
        <v>#N/A</v>
      </c>
      <c r="L25" s="122" t="e">
        <f t="shared" si="2"/>
        <v>#N/A</v>
      </c>
      <c r="M25" s="122" t="e">
        <f t="shared" si="3"/>
        <v>#N/A</v>
      </c>
    </row>
    <row r="26" spans="1:16" s="22" customFormat="1" x14ac:dyDescent="0.3">
      <c r="A26" s="44">
        <v>12</v>
      </c>
      <c r="B26" s="51"/>
      <c r="C26" s="51"/>
      <c r="D26" s="33"/>
      <c r="E26" s="34" t="e">
        <f>VLOOKUP(D26,'Radno opterećenje'!$A$2:$D$19,2,FALSE)</f>
        <v>#N/A</v>
      </c>
      <c r="F26" s="34" t="e">
        <f>VLOOKUP(D26,'Radno opterećenje'!$A$2:$D$19,3,FALSE)</f>
        <v>#N/A</v>
      </c>
      <c r="G26" s="140" t="e">
        <f>VLOOKUP(D26,'Radno opterećenje'!$A$2:$D$19,4,FALSE)</f>
        <v>#N/A</v>
      </c>
      <c r="H26" s="124"/>
      <c r="I26" s="44"/>
      <c r="J26" s="138">
        <f t="shared" si="0"/>
        <v>0</v>
      </c>
      <c r="K26" s="121" t="e">
        <f t="shared" si="1"/>
        <v>#N/A</v>
      </c>
      <c r="L26" s="122" t="e">
        <f t="shared" si="2"/>
        <v>#N/A</v>
      </c>
      <c r="M26" s="122" t="e">
        <f t="shared" si="3"/>
        <v>#N/A</v>
      </c>
    </row>
    <row r="27" spans="1:16" s="22" customFormat="1" x14ac:dyDescent="0.3">
      <c r="A27" s="44">
        <v>13</v>
      </c>
      <c r="B27" s="45"/>
      <c r="C27" s="51"/>
      <c r="D27" s="33"/>
      <c r="E27" s="34" t="e">
        <f>VLOOKUP(D27,'Radno opterećenje'!$A$2:$D$19,2,FALSE)</f>
        <v>#N/A</v>
      </c>
      <c r="F27" s="34" t="e">
        <f>VLOOKUP(D27,'Radno opterećenje'!$A$2:$D$19,3,FALSE)</f>
        <v>#N/A</v>
      </c>
      <c r="G27" s="140" t="e">
        <f>VLOOKUP(D27,'Radno opterećenje'!$A$2:$D$19,4,FALSE)</f>
        <v>#N/A</v>
      </c>
      <c r="H27" s="124"/>
      <c r="I27" s="44"/>
      <c r="J27" s="138">
        <f t="shared" si="0"/>
        <v>0</v>
      </c>
      <c r="K27" s="121" t="e">
        <f t="shared" si="1"/>
        <v>#N/A</v>
      </c>
      <c r="L27" s="122" t="e">
        <f t="shared" si="2"/>
        <v>#N/A</v>
      </c>
      <c r="M27" s="122" t="e">
        <f t="shared" si="3"/>
        <v>#N/A</v>
      </c>
    </row>
    <row r="28" spans="1:16" x14ac:dyDescent="0.3">
      <c r="A28" s="44">
        <v>14</v>
      </c>
      <c r="B28" s="45"/>
      <c r="C28" s="51"/>
      <c r="D28" s="33"/>
      <c r="E28" s="34" t="e">
        <f>VLOOKUP(D28,'Radno opterećenje'!$A$2:$D$19,2,FALSE)</f>
        <v>#N/A</v>
      </c>
      <c r="F28" s="34" t="e">
        <f>VLOOKUP(D28,'Radno opterećenje'!$A$2:$D$19,3,FALSE)</f>
        <v>#N/A</v>
      </c>
      <c r="G28" s="140" t="e">
        <f>VLOOKUP(D28,'Radno opterećenje'!$A$2:$D$19,4,FALSE)</f>
        <v>#N/A</v>
      </c>
      <c r="H28" s="124"/>
      <c r="I28" s="44"/>
      <c r="J28" s="138">
        <f t="shared" si="0"/>
        <v>0</v>
      </c>
      <c r="K28" s="121" t="e">
        <f t="shared" si="1"/>
        <v>#N/A</v>
      </c>
      <c r="L28" s="122" t="e">
        <f t="shared" si="2"/>
        <v>#N/A</v>
      </c>
      <c r="M28" s="122" t="e">
        <f t="shared" si="3"/>
        <v>#N/A</v>
      </c>
    </row>
    <row r="29" spans="1:16" x14ac:dyDescent="0.3">
      <c r="A29" s="44">
        <v>15</v>
      </c>
      <c r="B29" s="51"/>
      <c r="C29" s="51"/>
      <c r="D29" s="33"/>
      <c r="E29" s="34" t="e">
        <f>VLOOKUP(D29,'Radno opterećenje'!$A$2:$D$19,2,FALSE)</f>
        <v>#N/A</v>
      </c>
      <c r="F29" s="34" t="e">
        <f>VLOOKUP(D29,'Radno opterećenje'!$A$2:$D$19,3,FALSE)</f>
        <v>#N/A</v>
      </c>
      <c r="G29" s="117" t="e">
        <f>VLOOKUP(D29,'Radno opterećenje'!$A$2:$D$19,4,FALSE)</f>
        <v>#N/A</v>
      </c>
      <c r="H29" s="124"/>
      <c r="I29" s="44"/>
      <c r="J29" s="139">
        <f t="shared" si="0"/>
        <v>0</v>
      </c>
      <c r="K29" s="121" t="e">
        <f t="shared" si="1"/>
        <v>#N/A</v>
      </c>
      <c r="L29" s="122" t="e">
        <f t="shared" si="2"/>
        <v>#N/A</v>
      </c>
      <c r="M29" s="122" t="e">
        <f t="shared" si="3"/>
        <v>#N/A</v>
      </c>
    </row>
    <row r="30" spans="1:16" x14ac:dyDescent="0.3">
      <c r="A30" s="44">
        <v>16</v>
      </c>
      <c r="B30" s="51"/>
      <c r="C30" s="51"/>
      <c r="D30" s="33"/>
      <c r="E30" s="34" t="e">
        <f>VLOOKUP(D30,'Radno opterećenje'!$A$2:$D$19,2,FALSE)</f>
        <v>#N/A</v>
      </c>
      <c r="F30" s="34" t="e">
        <f>VLOOKUP(D30,'Radno opterećenje'!$A$2:$D$19,3,FALSE)</f>
        <v>#N/A</v>
      </c>
      <c r="G30" s="117" t="e">
        <f>VLOOKUP(D30,'Radno opterećenje'!$A$2:$D$19,4,FALSE)</f>
        <v>#N/A</v>
      </c>
      <c r="H30" s="124"/>
      <c r="I30" s="44"/>
      <c r="J30" s="139">
        <f t="shared" si="0"/>
        <v>0</v>
      </c>
      <c r="K30" s="121" t="e">
        <f t="shared" si="1"/>
        <v>#N/A</v>
      </c>
      <c r="L30" s="122" t="e">
        <f t="shared" si="2"/>
        <v>#N/A</v>
      </c>
      <c r="M30" s="122" t="e">
        <f t="shared" si="3"/>
        <v>#N/A</v>
      </c>
    </row>
    <row r="31" spans="1:16" x14ac:dyDescent="0.3">
      <c r="A31" s="44">
        <v>17</v>
      </c>
      <c r="B31" s="51"/>
      <c r="C31" s="51"/>
      <c r="D31" s="33"/>
      <c r="E31" s="34" t="e">
        <f>VLOOKUP(D31,'Radno opterećenje'!$A$2:$D$19,2,FALSE)</f>
        <v>#N/A</v>
      </c>
      <c r="F31" s="34" t="e">
        <f>VLOOKUP(D31,'Radno opterećenje'!$A$2:$D$19,3,FALSE)</f>
        <v>#N/A</v>
      </c>
      <c r="G31" s="117" t="e">
        <f>VLOOKUP(D31,'Radno opterećenje'!$A$2:$D$19,4,FALSE)</f>
        <v>#N/A</v>
      </c>
      <c r="H31" s="124"/>
      <c r="I31" s="44"/>
      <c r="J31" s="139">
        <f t="shared" si="0"/>
        <v>0</v>
      </c>
      <c r="K31" s="121" t="e">
        <f t="shared" si="1"/>
        <v>#N/A</v>
      </c>
      <c r="L31" s="122" t="e">
        <f t="shared" si="2"/>
        <v>#N/A</v>
      </c>
      <c r="M31" s="122" t="e">
        <f t="shared" si="3"/>
        <v>#N/A</v>
      </c>
    </row>
    <row r="32" spans="1:16" x14ac:dyDescent="0.3">
      <c r="A32" s="44">
        <v>18</v>
      </c>
      <c r="B32" s="45"/>
      <c r="C32" s="51"/>
      <c r="D32" s="33"/>
      <c r="E32" s="34" t="e">
        <f>VLOOKUP(D32,'Radno opterećenje'!$A$2:$D$19,2,FALSE)</f>
        <v>#N/A</v>
      </c>
      <c r="F32" s="34" t="e">
        <f>VLOOKUP(D32,'Radno opterećenje'!$A$2:$D$19,3,FALSE)</f>
        <v>#N/A</v>
      </c>
      <c r="G32" s="140" t="e">
        <f>VLOOKUP(D32,'Radno opterećenje'!$A$2:$D$19,4,FALSE)</f>
        <v>#N/A</v>
      </c>
      <c r="H32" s="124"/>
      <c r="I32" s="44"/>
      <c r="J32" s="139">
        <f t="shared" si="0"/>
        <v>0</v>
      </c>
      <c r="K32" s="121" t="e">
        <f t="shared" si="1"/>
        <v>#N/A</v>
      </c>
      <c r="L32" s="122" t="e">
        <f t="shared" si="2"/>
        <v>#N/A</v>
      </c>
      <c r="M32" s="122" t="e">
        <f t="shared" si="3"/>
        <v>#N/A</v>
      </c>
    </row>
    <row r="33" spans="1:18" x14ac:dyDescent="0.3">
      <c r="A33" s="44">
        <v>19</v>
      </c>
      <c r="B33" s="45"/>
      <c r="C33" s="51"/>
      <c r="D33" s="33"/>
      <c r="E33" s="34" t="e">
        <f>VLOOKUP(D33,'Radno opterećenje'!$A$2:$D$19,2,FALSE)</f>
        <v>#N/A</v>
      </c>
      <c r="F33" s="34" t="e">
        <f>VLOOKUP(D33,'Radno opterećenje'!$A$2:$D$19,3,FALSE)</f>
        <v>#N/A</v>
      </c>
      <c r="G33" s="140" t="e">
        <f>VLOOKUP(D33,'Radno opterećenje'!$A$2:$D$19,4,FALSE)</f>
        <v>#N/A</v>
      </c>
      <c r="H33" s="124"/>
      <c r="I33" s="44"/>
      <c r="J33" s="139">
        <f t="shared" si="0"/>
        <v>0</v>
      </c>
      <c r="K33" s="121" t="e">
        <f t="shared" si="1"/>
        <v>#N/A</v>
      </c>
      <c r="L33" s="122" t="e">
        <f t="shared" si="2"/>
        <v>#N/A</v>
      </c>
      <c r="M33" s="122" t="e">
        <f t="shared" si="3"/>
        <v>#N/A</v>
      </c>
    </row>
    <row r="34" spans="1:18" x14ac:dyDescent="0.3">
      <c r="A34" s="44">
        <v>20</v>
      </c>
      <c r="B34" s="51"/>
      <c r="C34" s="51"/>
      <c r="D34" s="33"/>
      <c r="E34" s="34" t="e">
        <f>VLOOKUP(D34,'Radno opterećenje'!$A$2:$D$19,2,FALSE)</f>
        <v>#N/A</v>
      </c>
      <c r="F34" s="34" t="e">
        <f>VLOOKUP(D34,'Radno opterećenje'!$A$2:$D$19,3,FALSE)</f>
        <v>#N/A</v>
      </c>
      <c r="G34" s="117" t="e">
        <f>VLOOKUP(D34,'Radno opterećenje'!$A$2:$D$19,4,FALSE)</f>
        <v>#N/A</v>
      </c>
      <c r="H34" s="124"/>
      <c r="I34" s="44"/>
      <c r="J34" s="138">
        <f t="shared" si="0"/>
        <v>0</v>
      </c>
      <c r="K34" s="121" t="e">
        <f t="shared" si="1"/>
        <v>#N/A</v>
      </c>
      <c r="L34" s="122" t="e">
        <f t="shared" si="2"/>
        <v>#N/A</v>
      </c>
      <c r="M34" s="122" t="e">
        <f t="shared" si="3"/>
        <v>#N/A</v>
      </c>
    </row>
    <row r="35" spans="1:18" x14ac:dyDescent="0.3">
      <c r="A35" s="44">
        <v>21</v>
      </c>
      <c r="B35" s="51"/>
      <c r="C35" s="51"/>
      <c r="D35" s="33"/>
      <c r="E35" s="34" t="e">
        <f>VLOOKUP(D35,'Radno opterećenje'!$A$2:$D$19,2,FALSE)</f>
        <v>#N/A</v>
      </c>
      <c r="F35" s="34" t="e">
        <f>VLOOKUP(D35,'Radno opterećenje'!$A$2:$D$19,3,FALSE)</f>
        <v>#N/A</v>
      </c>
      <c r="G35" s="117" t="e">
        <f>VLOOKUP(D35,'Radno opterećenje'!$A$2:$D$19,4,FALSE)</f>
        <v>#N/A</v>
      </c>
      <c r="H35" s="124"/>
      <c r="I35" s="44"/>
      <c r="J35" s="138">
        <f t="shared" si="0"/>
        <v>0</v>
      </c>
      <c r="K35" s="121" t="e">
        <f t="shared" si="1"/>
        <v>#N/A</v>
      </c>
      <c r="L35" s="122" t="e">
        <f t="shared" si="2"/>
        <v>#N/A</v>
      </c>
      <c r="M35" s="122" t="e">
        <f t="shared" si="3"/>
        <v>#N/A</v>
      </c>
    </row>
    <row r="36" spans="1:18" x14ac:dyDescent="0.3">
      <c r="A36" s="44">
        <v>22</v>
      </c>
      <c r="B36" s="51"/>
      <c r="C36" s="51"/>
      <c r="D36" s="33"/>
      <c r="E36" s="34" t="e">
        <f>VLOOKUP(D36,'Radno opterećenje'!$A$2:$D$19,2,FALSE)</f>
        <v>#N/A</v>
      </c>
      <c r="F36" s="34" t="e">
        <f>VLOOKUP(D36,'Radno opterećenje'!$A$2:$D$19,3,FALSE)</f>
        <v>#N/A</v>
      </c>
      <c r="G36" s="117" t="e">
        <f>VLOOKUP(D36,'Radno opterećenje'!$A$2:$D$19,4,FALSE)</f>
        <v>#N/A</v>
      </c>
      <c r="H36" s="124"/>
      <c r="I36" s="44"/>
      <c r="J36" s="138">
        <f t="shared" si="0"/>
        <v>0</v>
      </c>
      <c r="K36" s="121" t="e">
        <f t="shared" si="1"/>
        <v>#N/A</v>
      </c>
      <c r="L36" s="122" t="e">
        <f t="shared" si="2"/>
        <v>#N/A</v>
      </c>
      <c r="M36" s="122" t="e">
        <f t="shared" si="3"/>
        <v>#N/A</v>
      </c>
    </row>
    <row r="38" spans="1:18" x14ac:dyDescent="0.3">
      <c r="A38" s="55"/>
      <c r="B38" s="56" t="s">
        <v>61</v>
      </c>
      <c r="C38" s="55"/>
      <c r="D38" s="55"/>
      <c r="E38" s="55"/>
      <c r="F38" s="55"/>
      <c r="G38" s="55"/>
      <c r="H38" s="55"/>
      <c r="I38" s="55"/>
      <c r="J38" s="57"/>
      <c r="K38" s="57"/>
      <c r="L38" s="57"/>
      <c r="M38" s="55"/>
    </row>
    <row r="39" spans="1:18" x14ac:dyDescent="0.3">
      <c r="A39" s="44">
        <v>1</v>
      </c>
      <c r="B39" s="51"/>
      <c r="C39" s="51"/>
      <c r="D39" s="33"/>
      <c r="E39" s="34" t="e">
        <f>VLOOKUP(D39,'Radno opterećenje'!$A$2:$D$19,2,FALSE)</f>
        <v>#N/A</v>
      </c>
      <c r="F39" s="34" t="e">
        <f>VLOOKUP(D39,'Radno opterećenje'!$A$2:$D$19,3,FALSE)</f>
        <v>#N/A</v>
      </c>
      <c r="G39" s="117" t="e">
        <f>VLOOKUP(D39,'Radno opterećenje'!$A$2:$D$19,4,FALSE)</f>
        <v>#N/A</v>
      </c>
      <c r="H39" s="124"/>
      <c r="I39" s="44"/>
      <c r="J39" s="139">
        <f t="shared" ref="J39:J44" si="4">SUM(H39:I39)</f>
        <v>0</v>
      </c>
      <c r="K39" s="121" t="e">
        <f t="shared" ref="K39:K44" si="5">E39-J39</f>
        <v>#N/A</v>
      </c>
      <c r="L39" s="122" t="e">
        <f t="shared" ref="L39:L44" si="6">J39-F39</f>
        <v>#N/A</v>
      </c>
      <c r="M39" s="122" t="e">
        <f t="shared" ref="M39:M44" si="7">J39-G39</f>
        <v>#N/A</v>
      </c>
    </row>
    <row r="40" spans="1:18" x14ac:dyDescent="0.3">
      <c r="A40" s="44">
        <v>2</v>
      </c>
      <c r="B40" s="45"/>
      <c r="C40" s="51"/>
      <c r="D40" s="33"/>
      <c r="E40" s="34" t="e">
        <f>VLOOKUP(D40,'Radno opterećenje'!$A$2:$D$19,2,FALSE)</f>
        <v>#N/A</v>
      </c>
      <c r="F40" s="34" t="e">
        <f>VLOOKUP(D40,'Radno opterećenje'!$A$2:$D$19,3,FALSE)</f>
        <v>#N/A</v>
      </c>
      <c r="G40" s="140" t="e">
        <f>VLOOKUP(D40,'Radno opterećenje'!$A$2:$D$19,4,FALSE)</f>
        <v>#N/A</v>
      </c>
      <c r="H40" s="124"/>
      <c r="I40" s="44"/>
      <c r="J40" s="139">
        <f t="shared" si="4"/>
        <v>0</v>
      </c>
      <c r="K40" s="121" t="e">
        <f t="shared" si="5"/>
        <v>#N/A</v>
      </c>
      <c r="L40" s="122" t="e">
        <f t="shared" si="6"/>
        <v>#N/A</v>
      </c>
      <c r="M40" s="122" t="e">
        <f t="shared" si="7"/>
        <v>#N/A</v>
      </c>
    </row>
    <row r="41" spans="1:18" x14ac:dyDescent="0.3">
      <c r="A41" s="44">
        <v>3</v>
      </c>
      <c r="B41" s="45"/>
      <c r="C41" s="51"/>
      <c r="D41" s="33"/>
      <c r="E41" s="34" t="e">
        <f>VLOOKUP(D41,'Radno opterećenje'!$A$2:$D$19,2,FALSE)</f>
        <v>#N/A</v>
      </c>
      <c r="F41" s="34" t="e">
        <f>VLOOKUP(D41,'Radno opterećenje'!$A$2:$D$19,3,FALSE)</f>
        <v>#N/A</v>
      </c>
      <c r="G41" s="140" t="e">
        <f>VLOOKUP(D41,'Radno opterećenje'!$A$2:$D$19,4,FALSE)</f>
        <v>#N/A</v>
      </c>
      <c r="H41" s="124"/>
      <c r="I41" s="44"/>
      <c r="J41" s="139">
        <f t="shared" si="4"/>
        <v>0</v>
      </c>
      <c r="K41" s="121" t="e">
        <f t="shared" si="5"/>
        <v>#N/A</v>
      </c>
      <c r="L41" s="122" t="e">
        <f t="shared" si="6"/>
        <v>#N/A</v>
      </c>
      <c r="M41" s="122" t="e">
        <f t="shared" si="7"/>
        <v>#N/A</v>
      </c>
    </row>
    <row r="42" spans="1:18" x14ac:dyDescent="0.3">
      <c r="A42" s="44">
        <v>4</v>
      </c>
      <c r="B42" s="51"/>
      <c r="C42" s="51"/>
      <c r="D42" s="33"/>
      <c r="E42" s="34" t="e">
        <f>VLOOKUP(D42,'Radno opterećenje'!$A$2:$D$19,2,FALSE)</f>
        <v>#N/A</v>
      </c>
      <c r="F42" s="34" t="e">
        <f>VLOOKUP(D42,'Radno opterećenje'!$A$2:$D$19,3,FALSE)</f>
        <v>#N/A</v>
      </c>
      <c r="G42" s="117" t="e">
        <f>VLOOKUP(D42,'Radno opterećenje'!$A$2:$D$19,4,FALSE)</f>
        <v>#N/A</v>
      </c>
      <c r="H42" s="124"/>
      <c r="I42" s="44"/>
      <c r="J42" s="138">
        <f t="shared" si="4"/>
        <v>0</v>
      </c>
      <c r="K42" s="121" t="e">
        <f t="shared" si="5"/>
        <v>#N/A</v>
      </c>
      <c r="L42" s="122" t="e">
        <f t="shared" si="6"/>
        <v>#N/A</v>
      </c>
      <c r="M42" s="122" t="e">
        <f t="shared" si="7"/>
        <v>#N/A</v>
      </c>
    </row>
    <row r="43" spans="1:18" x14ac:dyDescent="0.3">
      <c r="A43" s="44">
        <v>5</v>
      </c>
      <c r="B43" s="51"/>
      <c r="C43" s="51"/>
      <c r="D43" s="33"/>
      <c r="E43" s="34" t="e">
        <f>VLOOKUP(D43,'Radno opterećenje'!$A$2:$D$19,2,FALSE)</f>
        <v>#N/A</v>
      </c>
      <c r="F43" s="34" t="e">
        <f>VLOOKUP(D43,'Radno opterećenje'!$A$2:$D$19,3,FALSE)</f>
        <v>#N/A</v>
      </c>
      <c r="G43" s="117" t="e">
        <f>VLOOKUP(D43,'Radno opterećenje'!$A$2:$D$19,4,FALSE)</f>
        <v>#N/A</v>
      </c>
      <c r="H43" s="124"/>
      <c r="I43" s="44"/>
      <c r="J43" s="138">
        <f t="shared" si="4"/>
        <v>0</v>
      </c>
      <c r="K43" s="121" t="e">
        <f t="shared" si="5"/>
        <v>#N/A</v>
      </c>
      <c r="L43" s="122" t="e">
        <f t="shared" si="6"/>
        <v>#N/A</v>
      </c>
      <c r="M43" s="122" t="e">
        <f t="shared" si="7"/>
        <v>#N/A</v>
      </c>
    </row>
    <row r="44" spans="1:18" x14ac:dyDescent="0.3">
      <c r="A44" s="44">
        <v>6</v>
      </c>
      <c r="B44" s="51"/>
      <c r="C44" s="51"/>
      <c r="D44" s="33"/>
      <c r="E44" s="34" t="e">
        <f>VLOOKUP(D44,'Radno opterećenje'!$A$2:$D$19,2,FALSE)</f>
        <v>#N/A</v>
      </c>
      <c r="F44" s="34" t="e">
        <f>VLOOKUP(D44,'Radno opterećenje'!$A$2:$D$19,3,FALSE)</f>
        <v>#N/A</v>
      </c>
      <c r="G44" s="117" t="e">
        <f>VLOOKUP(D44,'Radno opterećenje'!$A$2:$D$19,4,FALSE)</f>
        <v>#N/A</v>
      </c>
      <c r="H44" s="124"/>
      <c r="I44" s="44"/>
      <c r="J44" s="138">
        <f t="shared" si="4"/>
        <v>0</v>
      </c>
      <c r="K44" s="121" t="e">
        <f t="shared" si="5"/>
        <v>#N/A</v>
      </c>
      <c r="L44" s="122" t="e">
        <f t="shared" si="6"/>
        <v>#N/A</v>
      </c>
      <c r="M44" s="122" t="e">
        <f t="shared" si="7"/>
        <v>#N/A</v>
      </c>
    </row>
    <row r="46" spans="1:18" x14ac:dyDescent="0.3">
      <c r="F46" s="110"/>
      <c r="G46" s="110"/>
      <c r="H46" s="22"/>
      <c r="I46" s="22" t="s">
        <v>23</v>
      </c>
      <c r="J46" s="22"/>
      <c r="N46" s="22"/>
      <c r="O46" s="110"/>
      <c r="P46" s="110"/>
      <c r="Q46" s="110"/>
      <c r="R46" s="110"/>
    </row>
    <row r="47" spans="1:18" x14ac:dyDescent="0.3">
      <c r="H47" s="22"/>
      <c r="I47" s="22"/>
      <c r="J47" s="22"/>
      <c r="N47" s="22"/>
    </row>
    <row r="48" spans="1:18" x14ac:dyDescent="0.3">
      <c r="H48" s="22"/>
      <c r="I48" s="22"/>
      <c r="J48" s="22"/>
      <c r="N48" s="22"/>
    </row>
    <row r="49" spans="1:14" x14ac:dyDescent="0.3">
      <c r="H49" s="96"/>
      <c r="I49" s="96"/>
      <c r="J49" s="96"/>
      <c r="K49" s="96"/>
      <c r="N49" s="108"/>
    </row>
    <row r="50" spans="1:14" x14ac:dyDescent="0.3">
      <c r="A50" s="108"/>
      <c r="B50" s="108"/>
      <c r="C50" s="108"/>
      <c r="D50" s="108"/>
      <c r="E50" s="108"/>
      <c r="K50" s="94"/>
      <c r="L50" s="94"/>
    </row>
    <row r="51" spans="1:14" x14ac:dyDescent="0.3">
      <c r="A51" s="108"/>
      <c r="B51" s="108"/>
      <c r="C51" s="108"/>
      <c r="D51" s="108"/>
      <c r="E51" s="108"/>
      <c r="K51" s="94"/>
      <c r="L51" s="94"/>
    </row>
    <row r="52" spans="1:14" x14ac:dyDescent="0.3">
      <c r="A52" s="109" t="s">
        <v>62</v>
      </c>
      <c r="B52" s="112"/>
      <c r="C52" s="110"/>
      <c r="D52" s="135"/>
      <c r="E52" s="110"/>
    </row>
    <row r="53" spans="1:14" x14ac:dyDescent="0.3">
      <c r="A53" s="112"/>
    </row>
    <row r="54" spans="1:14" x14ac:dyDescent="0.3">
      <c r="A54" s="20" t="s">
        <v>63</v>
      </c>
    </row>
    <row r="55" spans="1:14" x14ac:dyDescent="0.3">
      <c r="A55" s="20" t="s">
        <v>64</v>
      </c>
    </row>
  </sheetData>
  <mergeCells count="13">
    <mergeCell ref="A2:D2"/>
    <mergeCell ref="L12:L13"/>
    <mergeCell ref="M12:M13"/>
    <mergeCell ref="A7:M7"/>
    <mergeCell ref="B9:D11"/>
    <mergeCell ref="E9:M11"/>
    <mergeCell ref="A12:A13"/>
    <mergeCell ref="B12:B13"/>
    <mergeCell ref="C12:C13"/>
    <mergeCell ref="D12:D13"/>
    <mergeCell ref="E12:G12"/>
    <mergeCell ref="H12:J12"/>
    <mergeCell ref="K12:K13"/>
  </mergeCells>
  <conditionalFormatting sqref="L8:L37 L45 L52:L1048576 L1:L3">
    <cfRule type="cellIs" dxfId="9" priority="14" operator="lessThan">
      <formula>0</formula>
    </cfRule>
  </conditionalFormatting>
  <conditionalFormatting sqref="M15:M36">
    <cfRule type="cellIs" dxfId="8" priority="13" operator="greaterThan">
      <formula>0</formula>
    </cfRule>
  </conditionalFormatting>
  <conditionalFormatting sqref="K15:K36">
    <cfRule type="cellIs" dxfId="7" priority="12" operator="greaterThan">
      <formula>0</formula>
    </cfRule>
  </conditionalFormatting>
  <conditionalFormatting sqref="L15:L36">
    <cfRule type="cellIs" dxfId="6" priority="11" operator="greaterThan">
      <formula>0</formula>
    </cfRule>
  </conditionalFormatting>
  <conditionalFormatting sqref="L38">
    <cfRule type="cellIs" dxfId="5" priority="10" operator="lessThan">
      <formula>0</formula>
    </cfRule>
  </conditionalFormatting>
  <conditionalFormatting sqref="L39:L44">
    <cfRule type="cellIs" dxfId="4" priority="5" operator="lessThan">
      <formula>0</formula>
    </cfRule>
  </conditionalFormatting>
  <conditionalFormatting sqref="M39:M44">
    <cfRule type="cellIs" dxfId="3" priority="4" operator="greaterThan">
      <formula>0</formula>
    </cfRule>
  </conditionalFormatting>
  <conditionalFormatting sqref="K39:K44">
    <cfRule type="cellIs" dxfId="2" priority="3" operator="greaterThan">
      <formula>0</formula>
    </cfRule>
  </conditionalFormatting>
  <conditionalFormatting sqref="L39:L44">
    <cfRule type="cellIs" dxfId="1" priority="2" operator="greaterThan">
      <formula>0</formula>
    </cfRule>
  </conditionalFormatting>
  <conditionalFormatting sqref="L50:L51">
    <cfRule type="cellIs" dxfId="0" priority="1" operator="lessThan">
      <formula>0</formula>
    </cfRule>
  </conditionalFormatting>
  <pageMargins left="0.2" right="0.2" top="0.5" bottom="0.5" header="0.3" footer="0.3"/>
  <pageSetup paperSize="9" scale="68" fitToHeight="0" orientation="landscape" r:id="rId1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'Radno opterećenje'!$A$6:$A$19</xm:f>
          </x14:formula1>
          <xm:sqref>D15:D36 D39:D44</xm:sqref>
        </x14:dataValidation>
        <x14:dataValidation type="list" allowBlank="1" showInputMessage="1" showErrorMessage="1">
          <x14:formula1>
            <xm:f>'Radno opterećenje'!$A$43:$A$74</xm:f>
          </x14:formula1>
          <xm:sqref>A2:D2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79998168889431442"/>
    <pageSetUpPr fitToPage="1"/>
  </sheetPr>
  <dimension ref="A1:R31"/>
  <sheetViews>
    <sheetView showGridLines="0" tabSelected="1" topLeftCell="A4" zoomScaleNormal="100" workbookViewId="0">
      <selection activeCell="B25" sqref="B25"/>
    </sheetView>
  </sheetViews>
  <sheetFormatPr defaultColWidth="8.85546875" defaultRowHeight="15" x14ac:dyDescent="0.3"/>
  <cols>
    <col min="1" max="1" width="5.5703125" style="20" customWidth="1"/>
    <col min="2" max="2" width="9.7109375" style="20" bestFit="1" customWidth="1"/>
    <col min="3" max="3" width="12.28515625" style="20" customWidth="1"/>
    <col min="4" max="4" width="13" style="20" customWidth="1"/>
    <col min="5" max="5" width="11.7109375" style="20" customWidth="1"/>
    <col min="6" max="6" width="11.42578125" style="20" customWidth="1"/>
    <col min="7" max="7" width="13.85546875" style="20" customWidth="1"/>
    <col min="8" max="8" width="27" style="20" customWidth="1"/>
    <col min="9" max="9" width="15" style="20" customWidth="1"/>
    <col min="10" max="10" width="10.28515625" style="20" customWidth="1"/>
    <col min="11" max="11" width="7.7109375" style="20" customWidth="1"/>
    <col min="12" max="12" width="11.7109375" style="20" customWidth="1"/>
    <col min="13" max="13" width="10.5703125" style="20" customWidth="1"/>
    <col min="14" max="14" width="11.140625" style="20" customWidth="1"/>
    <col min="15" max="15" width="8.7109375" style="20" customWidth="1"/>
    <col min="16" max="16" width="11" style="20" customWidth="1"/>
    <col min="17" max="17" width="9.28515625" style="20" customWidth="1"/>
    <col min="18" max="18" width="13.140625" style="21" customWidth="1"/>
    <col min="19" max="16384" width="8.85546875" style="20"/>
  </cols>
  <sheetData>
    <row r="1" spans="1:18" s="17" customFormat="1" x14ac:dyDescent="0.3">
      <c r="R1" s="18"/>
    </row>
    <row r="2" spans="1:18" s="17" customFormat="1" x14ac:dyDescent="0.3">
      <c r="A2" s="141"/>
      <c r="R2" s="18"/>
    </row>
    <row r="3" spans="1:18" s="17" customFormat="1" ht="16.5" x14ac:dyDescent="0.3">
      <c r="A3" s="177" t="s">
        <v>15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</row>
    <row r="4" spans="1:18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46.5" customHeight="1" x14ac:dyDescent="0.3">
      <c r="A5" s="164" t="s">
        <v>13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 t="s">
        <v>14</v>
      </c>
      <c r="M5" s="164"/>
      <c r="N5" s="164"/>
      <c r="O5" s="164"/>
      <c r="P5" s="164"/>
      <c r="Q5" s="164"/>
      <c r="R5" s="164"/>
    </row>
    <row r="6" spans="1:18" ht="33.75" customHeight="1" x14ac:dyDescent="0.3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5" t="s">
        <v>1</v>
      </c>
      <c r="M6" s="165"/>
      <c r="N6" s="165" t="s">
        <v>2</v>
      </c>
      <c r="O6" s="165"/>
      <c r="P6" s="165" t="s">
        <v>3</v>
      </c>
      <c r="Q6" s="165"/>
      <c r="R6" s="166" t="s">
        <v>20</v>
      </c>
    </row>
    <row r="7" spans="1:18" ht="72" customHeight="1" x14ac:dyDescent="0.3">
      <c r="A7" s="26" t="s">
        <v>5</v>
      </c>
      <c r="B7" s="26" t="s">
        <v>6</v>
      </c>
      <c r="C7" s="26" t="s">
        <v>7</v>
      </c>
      <c r="D7" s="26" t="s">
        <v>8</v>
      </c>
      <c r="E7" s="168" t="s">
        <v>41</v>
      </c>
      <c r="F7" s="169"/>
      <c r="G7" s="170"/>
      <c r="H7" s="26" t="s">
        <v>98</v>
      </c>
      <c r="I7" s="26" t="s">
        <v>9</v>
      </c>
      <c r="J7" s="26" t="s">
        <v>10</v>
      </c>
      <c r="K7" s="27" t="s">
        <v>11</v>
      </c>
      <c r="L7" s="26" t="s">
        <v>4</v>
      </c>
      <c r="M7" s="26" t="s">
        <v>137</v>
      </c>
      <c r="N7" s="26" t="s">
        <v>4</v>
      </c>
      <c r="O7" s="26" t="s">
        <v>138</v>
      </c>
      <c r="P7" s="26" t="s">
        <v>4</v>
      </c>
      <c r="Q7" s="26" t="s">
        <v>139</v>
      </c>
      <c r="R7" s="167"/>
    </row>
    <row r="8" spans="1:18" ht="22.9" customHeight="1" x14ac:dyDescent="0.3">
      <c r="A8" s="26">
        <v>1</v>
      </c>
      <c r="B8" s="26">
        <v>2</v>
      </c>
      <c r="C8" s="26">
        <v>3</v>
      </c>
      <c r="D8" s="26">
        <v>4</v>
      </c>
      <c r="E8" s="26" t="s">
        <v>42</v>
      </c>
      <c r="F8" s="26" t="s">
        <v>43</v>
      </c>
      <c r="G8" s="26" t="s">
        <v>44</v>
      </c>
      <c r="H8" s="26">
        <v>5</v>
      </c>
      <c r="I8" s="26">
        <v>6</v>
      </c>
      <c r="J8" s="26">
        <v>7</v>
      </c>
      <c r="K8" s="26">
        <v>8</v>
      </c>
      <c r="L8" s="26">
        <v>9</v>
      </c>
      <c r="M8" s="30"/>
      <c r="N8" s="26">
        <v>10</v>
      </c>
      <c r="O8" s="30"/>
      <c r="P8" s="26">
        <v>11</v>
      </c>
      <c r="Q8" s="30"/>
      <c r="R8" s="26">
        <v>12</v>
      </c>
    </row>
    <row r="9" spans="1:18" s="22" customFormat="1" x14ac:dyDescent="0.3">
      <c r="A9" s="31">
        <v>1</v>
      </c>
      <c r="B9" s="142"/>
      <c r="C9" s="142"/>
      <c r="D9" s="142"/>
      <c r="E9" s="34"/>
      <c r="F9" s="34"/>
      <c r="G9" s="34"/>
      <c r="H9" s="142"/>
      <c r="I9" s="142"/>
      <c r="J9" s="142"/>
      <c r="K9" s="142"/>
      <c r="L9" s="143"/>
      <c r="M9" s="144">
        <f t="shared" ref="M9:M16" si="0">L9*5.4</f>
        <v>0</v>
      </c>
      <c r="N9" s="143"/>
      <c r="O9" s="48">
        <f t="shared" ref="O9:O16" si="1">N9*4</f>
        <v>0</v>
      </c>
      <c r="P9" s="145"/>
      <c r="Q9" s="146">
        <f t="shared" ref="Q9:Q16" si="2">P9*2.7</f>
        <v>0</v>
      </c>
      <c r="R9" s="147">
        <f>SUM(M9+O9+Q9)</f>
        <v>0</v>
      </c>
    </row>
    <row r="10" spans="1:18" s="22" customFormat="1" x14ac:dyDescent="0.3">
      <c r="A10" s="44">
        <v>2</v>
      </c>
      <c r="B10" s="46" t="s">
        <v>18</v>
      </c>
      <c r="C10" s="44" t="s">
        <v>18</v>
      </c>
      <c r="D10" s="51" t="s">
        <v>19</v>
      </c>
      <c r="E10" s="34">
        <f>VLOOKUP(D10,'Radno opterećenje'!$A$2:$D$19,2,FALSE)</f>
        <v>405</v>
      </c>
      <c r="F10" s="34">
        <f>VLOOKUP(D10,'Radno opterećenje'!$A$2:$D$19,3,FALSE)</f>
        <v>405</v>
      </c>
      <c r="G10" s="34">
        <f>VLOOKUP(D10,'Radno opterećenje'!$A$2:$D$19,4,FALSE)</f>
        <v>450</v>
      </c>
      <c r="H10" s="51"/>
      <c r="I10" s="50"/>
      <c r="J10" s="174" t="s">
        <v>141</v>
      </c>
      <c r="K10" s="174" t="s">
        <v>129</v>
      </c>
      <c r="L10" s="39"/>
      <c r="M10" s="144">
        <f t="shared" si="0"/>
        <v>0</v>
      </c>
      <c r="N10" s="39"/>
      <c r="O10" s="48">
        <f t="shared" si="1"/>
        <v>0</v>
      </c>
      <c r="P10" s="148"/>
      <c r="Q10" s="146">
        <f t="shared" si="2"/>
        <v>0</v>
      </c>
      <c r="R10" s="147">
        <f t="shared" ref="R10:R16" si="3">SUM(M10+O10+Q10)</f>
        <v>0</v>
      </c>
    </row>
    <row r="11" spans="1:18" s="22" customFormat="1" x14ac:dyDescent="0.3">
      <c r="A11" s="44">
        <v>3</v>
      </c>
      <c r="B11" s="46" t="s">
        <v>18</v>
      </c>
      <c r="C11" s="44" t="s">
        <v>18</v>
      </c>
      <c r="D11" s="51" t="s">
        <v>40</v>
      </c>
      <c r="E11" s="34">
        <f>VLOOKUP(D11,'Radno opterećenje'!$A$2:$D$19,2,FALSE)</f>
        <v>608.4</v>
      </c>
      <c r="F11" s="34">
        <f>VLOOKUP(D11,'Radno opterećenje'!$A$2:$D$19,3,FALSE)</f>
        <v>608.4</v>
      </c>
      <c r="G11" s="34">
        <f>VLOOKUP(D11,'Radno opterećenje'!$A$2:$D$19,4,FALSE)</f>
        <v>720</v>
      </c>
      <c r="H11" s="51"/>
      <c r="I11" s="50"/>
      <c r="J11" s="175"/>
      <c r="K11" s="175"/>
      <c r="L11" s="39"/>
      <c r="M11" s="144">
        <f t="shared" si="0"/>
        <v>0</v>
      </c>
      <c r="N11" s="39"/>
      <c r="O11" s="48">
        <f t="shared" si="1"/>
        <v>0</v>
      </c>
      <c r="P11" s="148"/>
      <c r="Q11" s="146">
        <f t="shared" si="2"/>
        <v>0</v>
      </c>
      <c r="R11" s="147">
        <f t="shared" si="3"/>
        <v>0</v>
      </c>
    </row>
    <row r="12" spans="1:18" s="22" customFormat="1" ht="15" customHeight="1" x14ac:dyDescent="0.3">
      <c r="A12" s="44">
        <v>4</v>
      </c>
      <c r="B12" s="46"/>
      <c r="C12" s="44"/>
      <c r="D12" s="51" t="s">
        <v>46</v>
      </c>
      <c r="E12" s="34">
        <f>VLOOKUP(D12,'Radno opterećenje'!$A$2:$D$19,2,FALSE)</f>
        <v>97.2</v>
      </c>
      <c r="F12" s="34">
        <f>VLOOKUP(D12,'Radno opterećenje'!$A$2:$D$19,3,FALSE)</f>
        <v>162</v>
      </c>
      <c r="G12" s="34">
        <f>VLOOKUP(D12,'Radno opterećenje'!$A$2:$D$19,4,FALSE)</f>
        <v>226.8</v>
      </c>
      <c r="H12" s="58"/>
      <c r="I12" s="50"/>
      <c r="J12" s="175"/>
      <c r="K12" s="175"/>
      <c r="L12" s="39"/>
      <c r="M12" s="144">
        <f t="shared" si="0"/>
        <v>0</v>
      </c>
      <c r="N12" s="39"/>
      <c r="O12" s="48">
        <f t="shared" si="1"/>
        <v>0</v>
      </c>
      <c r="P12" s="148"/>
      <c r="Q12" s="146">
        <f t="shared" si="2"/>
        <v>0</v>
      </c>
      <c r="R12" s="147">
        <f t="shared" si="3"/>
        <v>0</v>
      </c>
    </row>
    <row r="13" spans="1:18" s="22" customFormat="1" x14ac:dyDescent="0.3">
      <c r="A13" s="44">
        <v>5</v>
      </c>
      <c r="B13" s="46"/>
      <c r="C13" s="44"/>
      <c r="D13" s="51" t="s">
        <v>35</v>
      </c>
      <c r="E13" s="34">
        <f>VLOOKUP(D13,'Radno opterećenje'!$A$2:$D$19,2,FALSE)</f>
        <v>486</v>
      </c>
      <c r="F13" s="34">
        <f>VLOOKUP(D13,'Radno opterećenje'!$A$2:$D$19,3,FALSE)</f>
        <v>810</v>
      </c>
      <c r="G13" s="34">
        <f>VLOOKUP(D13,'Radno opterećenje'!$A$2:$D$19,4,FALSE)</f>
        <v>1134</v>
      </c>
      <c r="H13" s="58"/>
      <c r="I13" s="50"/>
      <c r="J13" s="175"/>
      <c r="K13" s="175"/>
      <c r="L13" s="39"/>
      <c r="M13" s="144">
        <f t="shared" si="0"/>
        <v>0</v>
      </c>
      <c r="N13" s="39"/>
      <c r="O13" s="48">
        <f t="shared" si="1"/>
        <v>0</v>
      </c>
      <c r="P13" s="148"/>
      <c r="Q13" s="146">
        <f t="shared" si="2"/>
        <v>0</v>
      </c>
      <c r="R13" s="147">
        <f t="shared" si="3"/>
        <v>0</v>
      </c>
    </row>
    <row r="14" spans="1:18" s="22" customFormat="1" x14ac:dyDescent="0.3">
      <c r="A14" s="44">
        <v>6</v>
      </c>
      <c r="B14" s="46"/>
      <c r="C14" s="44"/>
      <c r="D14" s="51"/>
      <c r="E14" s="34" t="e">
        <f>VLOOKUP(D14,'Radno opterećenje'!$A$2:$D$19,2,FALSE)</f>
        <v>#N/A</v>
      </c>
      <c r="F14" s="34" t="e">
        <f>VLOOKUP(D14,'Radno opterećenje'!$A$2:$D$19,3,FALSE)</f>
        <v>#N/A</v>
      </c>
      <c r="G14" s="34" t="e">
        <f>VLOOKUP(D14,'Radno opterećenje'!$A$2:$D$19,4,FALSE)</f>
        <v>#N/A</v>
      </c>
      <c r="H14" s="58"/>
      <c r="I14" s="50"/>
      <c r="J14" s="175"/>
      <c r="K14" s="175"/>
      <c r="L14" s="39"/>
      <c r="M14" s="144">
        <f t="shared" si="0"/>
        <v>0</v>
      </c>
      <c r="N14" s="39"/>
      <c r="O14" s="48">
        <f t="shared" si="1"/>
        <v>0</v>
      </c>
      <c r="P14" s="148"/>
      <c r="Q14" s="146">
        <f t="shared" si="2"/>
        <v>0</v>
      </c>
      <c r="R14" s="147">
        <f t="shared" si="3"/>
        <v>0</v>
      </c>
    </row>
    <row r="15" spans="1:18" s="22" customFormat="1" x14ac:dyDescent="0.3">
      <c r="A15" s="44">
        <v>7</v>
      </c>
      <c r="B15" s="46"/>
      <c r="C15" s="44"/>
      <c r="D15" s="51"/>
      <c r="E15" s="34" t="e">
        <f>VLOOKUP(D15,'Radno opterećenje'!$A$2:$D$19,2,FALSE)</f>
        <v>#N/A</v>
      </c>
      <c r="F15" s="34" t="e">
        <f>VLOOKUP(D15,'Radno opterećenje'!$A$2:$D$19,3,FALSE)</f>
        <v>#N/A</v>
      </c>
      <c r="G15" s="34" t="e">
        <f>VLOOKUP(D15,'Radno opterećenje'!$A$2:$D$19,4,FALSE)</f>
        <v>#N/A</v>
      </c>
      <c r="H15" s="58"/>
      <c r="I15" s="50"/>
      <c r="J15" s="175"/>
      <c r="K15" s="175"/>
      <c r="L15" s="39"/>
      <c r="M15" s="144">
        <f t="shared" si="0"/>
        <v>0</v>
      </c>
      <c r="N15" s="39"/>
      <c r="O15" s="48">
        <f t="shared" si="1"/>
        <v>0</v>
      </c>
      <c r="P15" s="148"/>
      <c r="Q15" s="146">
        <f t="shared" si="2"/>
        <v>0</v>
      </c>
      <c r="R15" s="147">
        <f t="shared" si="3"/>
        <v>0</v>
      </c>
    </row>
    <row r="16" spans="1:18" s="22" customFormat="1" x14ac:dyDescent="0.3">
      <c r="A16" s="44">
        <v>8</v>
      </c>
      <c r="B16" s="45"/>
      <c r="C16" s="44"/>
      <c r="D16" s="51"/>
      <c r="E16" s="34" t="e">
        <f>VLOOKUP(D16,'Radno opterećenje'!$A$2:$D$19,2,FALSE)</f>
        <v>#N/A</v>
      </c>
      <c r="F16" s="34" t="e">
        <f>VLOOKUP(D16,'Radno opterećenje'!$A$2:$D$19,3,FALSE)</f>
        <v>#N/A</v>
      </c>
      <c r="G16" s="34" t="e">
        <f>VLOOKUP(D16,'Radno opterećenje'!$A$2:$D$19,4,FALSE)</f>
        <v>#N/A</v>
      </c>
      <c r="H16" s="58"/>
      <c r="I16" s="50"/>
      <c r="J16" s="176"/>
      <c r="K16" s="176"/>
      <c r="L16" s="39"/>
      <c r="M16" s="144">
        <f t="shared" si="0"/>
        <v>0</v>
      </c>
      <c r="N16" s="39"/>
      <c r="O16" s="48">
        <f t="shared" si="1"/>
        <v>0</v>
      </c>
      <c r="P16" s="148"/>
      <c r="Q16" s="146">
        <f t="shared" si="2"/>
        <v>0</v>
      </c>
      <c r="R16" s="147">
        <f t="shared" si="3"/>
        <v>0</v>
      </c>
    </row>
    <row r="17" spans="1:18" s="22" customFormat="1" x14ac:dyDescent="0.3">
      <c r="Q17" s="23"/>
    </row>
    <row r="18" spans="1:18" s="22" customFormat="1" x14ac:dyDescent="0.3">
      <c r="A18" s="22" t="s">
        <v>16</v>
      </c>
      <c r="Q18" s="23"/>
    </row>
    <row r="19" spans="1:18" s="22" customFormat="1" x14ac:dyDescent="0.3">
      <c r="A19" s="22">
        <v>1</v>
      </c>
      <c r="B19" s="22" t="s">
        <v>140</v>
      </c>
      <c r="Q19" s="23"/>
    </row>
    <row r="20" spans="1:18" s="22" customFormat="1" x14ac:dyDescent="0.3">
      <c r="A20" s="22">
        <v>2</v>
      </c>
      <c r="B20" s="149" t="s">
        <v>142</v>
      </c>
      <c r="C20" s="149"/>
      <c r="D20" s="149"/>
      <c r="E20" s="149"/>
      <c r="F20" s="149"/>
      <c r="G20" s="149"/>
      <c r="H20" s="150"/>
      <c r="I20" s="151"/>
      <c r="Q20" s="23"/>
    </row>
    <row r="21" spans="1:18" s="22" customFormat="1" x14ac:dyDescent="0.3">
      <c r="A21" s="22">
        <v>3</v>
      </c>
      <c r="B21" s="152" t="s">
        <v>135</v>
      </c>
      <c r="C21" s="152"/>
      <c r="D21" s="152"/>
      <c r="E21" s="152"/>
      <c r="F21" s="152"/>
      <c r="G21" s="152"/>
      <c r="Q21" s="23"/>
    </row>
    <row r="22" spans="1:18" s="22" customFormat="1" x14ac:dyDescent="0.3">
      <c r="A22" s="22">
        <v>4</v>
      </c>
      <c r="B22" s="22" t="s">
        <v>65</v>
      </c>
      <c r="Q22" s="23"/>
    </row>
    <row r="23" spans="1:18" s="22" customFormat="1" x14ac:dyDescent="0.3">
      <c r="B23" s="153" t="s">
        <v>17</v>
      </c>
      <c r="C23" s="154"/>
      <c r="D23" s="154"/>
      <c r="E23" s="154"/>
      <c r="Q23" s="23"/>
    </row>
    <row r="24" spans="1:18" s="22" customFormat="1" x14ac:dyDescent="0.3">
      <c r="A24" s="22">
        <v>5</v>
      </c>
      <c r="B24" s="22" t="s">
        <v>147</v>
      </c>
      <c r="Q24" s="23"/>
    </row>
    <row r="25" spans="1:18" x14ac:dyDescent="0.3">
      <c r="A25" s="155"/>
      <c r="B25" s="192" t="s">
        <v>146</v>
      </c>
      <c r="C25" s="155"/>
      <c r="D25" s="155"/>
      <c r="E25" s="155"/>
      <c r="Q25" s="21"/>
      <c r="R25" s="20"/>
    </row>
    <row r="26" spans="1:18" x14ac:dyDescent="0.3">
      <c r="Q26" s="21"/>
      <c r="R26" s="20"/>
    </row>
    <row r="27" spans="1:18" x14ac:dyDescent="0.3">
      <c r="B27" s="20" t="s">
        <v>148</v>
      </c>
      <c r="Q27" s="21"/>
      <c r="R27" s="20"/>
    </row>
    <row r="28" spans="1:18" x14ac:dyDescent="0.3">
      <c r="Q28" s="21"/>
      <c r="R28" s="20"/>
    </row>
    <row r="29" spans="1:18" x14ac:dyDescent="0.3">
      <c r="Q29" s="21"/>
      <c r="R29" s="20"/>
    </row>
    <row r="30" spans="1:18" x14ac:dyDescent="0.3">
      <c r="Q30" s="21"/>
      <c r="R30" s="20"/>
    </row>
    <row r="31" spans="1:18" x14ac:dyDescent="0.3">
      <c r="Q31" s="21"/>
      <c r="R31" s="20"/>
    </row>
  </sheetData>
  <mergeCells count="10">
    <mergeCell ref="J10:J16"/>
    <mergeCell ref="K10:K16"/>
    <mergeCell ref="E7:G7"/>
    <mergeCell ref="A3:R3"/>
    <mergeCell ref="A5:K6"/>
    <mergeCell ref="L5:R5"/>
    <mergeCell ref="L6:M6"/>
    <mergeCell ref="N6:O6"/>
    <mergeCell ref="P6:Q6"/>
    <mergeCell ref="R6:R7"/>
  </mergeCells>
  <hyperlinks>
    <hyperlink ref="B25" r:id="rId1"/>
  </hyperlinks>
  <pageMargins left="0.2" right="0.2" top="0.5" bottom="0.5" header="0.3" footer="0.3"/>
  <pageSetup paperSize="9" scale="62" fitToHeight="0" orientation="landscape" r:id="rId2"/>
  <headerFooter>
    <oddFooter>&amp;C&amp;A&amp;RPage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'Radno opterećenje'!$A$6:$A$19</xm:f>
          </x14:formula1>
          <xm:sqref>D10:D16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PLAN_ZS</vt:lpstr>
      <vt:lpstr>PLAN_LJS </vt:lpstr>
      <vt:lpstr>PLAN_ukupno</vt:lpstr>
      <vt:lpstr>PLAN_izvedba_S</vt:lpstr>
      <vt:lpstr>PLAN_izvedba_dr.</vt:lpstr>
      <vt:lpstr>REAL_ZS </vt:lpstr>
      <vt:lpstr>REAL_LJS</vt:lpstr>
      <vt:lpstr>REAL_ukupno</vt:lpstr>
      <vt:lpstr>Upute za popunu podataka</vt:lpstr>
      <vt:lpstr>Radno opterećenje</vt:lpstr>
      <vt:lpstr>PLAN_ZS!Print_Titles</vt:lpstr>
      <vt:lpstr>'Upute za popunu podataka'!Print_Titles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nbalic@unizd.hr</dc:creator>
  <cp:lastModifiedBy>mostric@unizd.hr</cp:lastModifiedBy>
  <cp:lastPrinted>2021-04-30T11:18:34Z</cp:lastPrinted>
  <dcterms:created xsi:type="dcterms:W3CDTF">2019-12-13T09:24:33Z</dcterms:created>
  <dcterms:modified xsi:type="dcterms:W3CDTF">2022-03-18T14:33:44Z</dcterms:modified>
</cp:coreProperties>
</file>