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fatovic@unizd.hr\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1595" firstSheet="2"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G301" i="9"/>
  <c r="F301" i="9"/>
  <c r="E301" i="9"/>
  <c r="B301" i="9" s="1"/>
  <c r="H300" i="9"/>
  <c r="G300" i="9"/>
  <c r="F300" i="9"/>
  <c r="H299" i="9"/>
  <c r="G299" i="9"/>
  <c r="E299" i="9" s="1"/>
  <c r="B299" i="9" s="1"/>
  <c r="F299" i="9"/>
  <c r="H298" i="9"/>
  <c r="G298" i="9"/>
  <c r="E298" i="9" s="1"/>
  <c r="B298" i="9" s="1"/>
  <c r="F298" i="9"/>
  <c r="H297" i="9"/>
  <c r="G297" i="9"/>
  <c r="F297" i="9"/>
  <c r="H296" i="9"/>
  <c r="E296" i="9" s="1"/>
  <c r="B296" i="9" s="1"/>
  <c r="G296" i="9"/>
  <c r="F296" i="9"/>
  <c r="H295" i="9"/>
  <c r="G295" i="9"/>
  <c r="E295" i="9" s="1"/>
  <c r="B295" i="9" s="1"/>
  <c r="F295" i="9"/>
  <c r="H294" i="9"/>
  <c r="G294" i="9"/>
  <c r="E294" i="9" s="1"/>
  <c r="F294" i="9"/>
  <c r="B294" i="9"/>
  <c r="H293" i="9"/>
  <c r="G293" i="9"/>
  <c r="E293" i="9" s="1"/>
  <c r="B293" i="9" s="1"/>
  <c r="F293" i="9"/>
  <c r="H292" i="9"/>
  <c r="G292" i="9"/>
  <c r="F292" i="9"/>
  <c r="H291" i="9"/>
  <c r="G291" i="9"/>
  <c r="E291" i="9" s="1"/>
  <c r="B291" i="9" s="1"/>
  <c r="F291" i="9"/>
  <c r="F290" i="9"/>
  <c r="F289" i="9"/>
  <c r="H288" i="9"/>
  <c r="E288" i="9" s="1"/>
  <c r="B288" i="9" s="1"/>
  <c r="G288" i="9"/>
  <c r="F288" i="9"/>
  <c r="H287" i="9"/>
  <c r="E287" i="9" s="1"/>
  <c r="B287" i="9" s="1"/>
  <c r="G287" i="9"/>
  <c r="F287" i="9"/>
  <c r="H286" i="9"/>
  <c r="G286" i="9"/>
  <c r="F286" i="9"/>
  <c r="H285" i="9"/>
  <c r="E285" i="9" s="1"/>
  <c r="B285" i="9" s="1"/>
  <c r="G285" i="9"/>
  <c r="F285" i="9"/>
  <c r="F284" i="9"/>
  <c r="H283" i="9"/>
  <c r="E283" i="9" s="1"/>
  <c r="G283" i="9"/>
  <c r="F283" i="9"/>
  <c r="H282" i="9"/>
  <c r="G282" i="9"/>
  <c r="F282" i="9"/>
  <c r="H281" i="9"/>
  <c r="G281" i="9"/>
  <c r="F281" i="9"/>
  <c r="F280" i="9"/>
  <c r="F279" i="9"/>
  <c r="F277" i="9" s="1"/>
  <c r="F278" i="9"/>
  <c r="F276" i="9"/>
  <c r="L275" i="9"/>
  <c r="F275" i="9" s="1"/>
  <c r="H275" i="9"/>
  <c r="F274" i="9"/>
  <c r="I273" i="9"/>
  <c r="H273" i="9"/>
  <c r="F273" i="9"/>
  <c r="E272" i="9"/>
  <c r="M271" i="9"/>
  <c r="L271" i="9"/>
  <c r="E271" i="9"/>
  <c r="M270" i="9"/>
  <c r="F270" i="9" s="1"/>
  <c r="L270" i="9"/>
  <c r="E270" i="9"/>
  <c r="B270" i="9" s="1"/>
  <c r="M269" i="9"/>
  <c r="L269" i="9"/>
  <c r="F269" i="9"/>
  <c r="E269" i="9"/>
  <c r="M268" i="9"/>
  <c r="L268" i="9"/>
  <c r="F268" i="9"/>
  <c r="B268" i="9" s="1"/>
  <c r="E268" i="9"/>
  <c r="M267" i="9"/>
  <c r="L267" i="9"/>
  <c r="F267" i="9" s="1"/>
  <c r="E267" i="9"/>
  <c r="M266" i="9"/>
  <c r="L266" i="9"/>
  <c r="F266" i="9"/>
  <c r="B266" i="9" s="1"/>
  <c r="E266" i="9"/>
  <c r="M265" i="9"/>
  <c r="L265" i="9"/>
  <c r="F265" i="9" s="1"/>
  <c r="E265" i="9"/>
  <c r="M264" i="9"/>
  <c r="L264" i="9"/>
  <c r="E264" i="9"/>
  <c r="M263" i="9"/>
  <c r="L263" i="9"/>
  <c r="E263" i="9"/>
  <c r="M262" i="9"/>
  <c r="F262" i="9" s="1"/>
  <c r="L262" i="9"/>
  <c r="E262" i="9"/>
  <c r="B262" i="9"/>
  <c r="M261" i="9"/>
  <c r="L261" i="9"/>
  <c r="F261" i="9"/>
  <c r="E261" i="9"/>
  <c r="B261" i="9" s="1"/>
  <c r="M260" i="9"/>
  <c r="L260" i="9"/>
  <c r="F260" i="9"/>
  <c r="B260" i="9" s="1"/>
  <c r="E260" i="9"/>
  <c r="M259" i="9"/>
  <c r="L259" i="9"/>
  <c r="F259" i="9" s="1"/>
  <c r="E259" i="9"/>
  <c r="B259" i="9" s="1"/>
  <c r="M258" i="9"/>
  <c r="L258" i="9"/>
  <c r="F258" i="9"/>
  <c r="B258" i="9" s="1"/>
  <c r="E258" i="9"/>
  <c r="M257" i="9"/>
  <c r="L257" i="9"/>
  <c r="F257" i="9" s="1"/>
  <c r="E257" i="9"/>
  <c r="M256" i="9"/>
  <c r="L256" i="9"/>
  <c r="F256" i="9" s="1"/>
  <c r="B256" i="9" s="1"/>
  <c r="E256" i="9"/>
  <c r="M255" i="9"/>
  <c r="L255" i="9"/>
  <c r="E255" i="9"/>
  <c r="M254" i="9"/>
  <c r="F254" i="9" s="1"/>
  <c r="L254" i="9"/>
  <c r="E254" i="9"/>
  <c r="B254" i="9" s="1"/>
  <c r="M253" i="9"/>
  <c r="L253" i="9"/>
  <c r="F253" i="9"/>
  <c r="E253" i="9"/>
  <c r="M252" i="9"/>
  <c r="L252" i="9"/>
  <c r="F252" i="9"/>
  <c r="B252" i="9" s="1"/>
  <c r="E252" i="9"/>
  <c r="M251" i="9"/>
  <c r="L251" i="9"/>
  <c r="F251" i="9" s="1"/>
  <c r="E251" i="9"/>
  <c r="M250" i="9"/>
  <c r="L250" i="9"/>
  <c r="F250" i="9"/>
  <c r="B250" i="9" s="1"/>
  <c r="E250" i="9"/>
  <c r="M249" i="9"/>
  <c r="L249" i="9"/>
  <c r="F249" i="9" s="1"/>
  <c r="E249" i="9"/>
  <c r="B249" i="9" s="1"/>
  <c r="M248" i="9"/>
  <c r="L248" i="9"/>
  <c r="E248" i="9"/>
  <c r="M247" i="9"/>
  <c r="L247" i="9"/>
  <c r="E247" i="9"/>
  <c r="M246" i="9"/>
  <c r="F246" i="9" s="1"/>
  <c r="L246" i="9"/>
  <c r="E246" i="9"/>
  <c r="B246" i="9" s="1"/>
  <c r="M245" i="9"/>
  <c r="L245" i="9"/>
  <c r="F245" i="9"/>
  <c r="E245" i="9"/>
  <c r="M244" i="9"/>
  <c r="L244" i="9"/>
  <c r="F244" i="9"/>
  <c r="B244" i="9" s="1"/>
  <c r="E244" i="9"/>
  <c r="M243" i="9"/>
  <c r="L243" i="9"/>
  <c r="F243" i="9" s="1"/>
  <c r="E243" i="9"/>
  <c r="B243" i="9" s="1"/>
  <c r="M242" i="9"/>
  <c r="F242" i="9" s="1"/>
  <c r="L242" i="9"/>
  <c r="E242" i="9"/>
  <c r="B242" i="9"/>
  <c r="M241" i="9"/>
  <c r="L241" i="9"/>
  <c r="F241" i="9" s="1"/>
  <c r="E241" i="9"/>
  <c r="B241" i="9" s="1"/>
  <c r="M240" i="9"/>
  <c r="L240" i="9"/>
  <c r="E240" i="9"/>
  <c r="M239" i="9"/>
  <c r="L239" i="9"/>
  <c r="E239" i="9"/>
  <c r="M238" i="9"/>
  <c r="F238" i="9" s="1"/>
  <c r="B238" i="9" s="1"/>
  <c r="L238" i="9"/>
  <c r="E238" i="9"/>
  <c r="M237" i="9"/>
  <c r="L237" i="9"/>
  <c r="F237" i="9"/>
  <c r="E237" i="9"/>
  <c r="B237" i="9" s="1"/>
  <c r="M236" i="9"/>
  <c r="L236" i="9"/>
  <c r="F236" i="9"/>
  <c r="B236" i="9" s="1"/>
  <c r="E236" i="9"/>
  <c r="M235" i="9"/>
  <c r="L235" i="9"/>
  <c r="F235" i="9" s="1"/>
  <c r="E235" i="9"/>
  <c r="B235" i="9" s="1"/>
  <c r="M234" i="9"/>
  <c r="F234" i="9" s="1"/>
  <c r="B234" i="9" s="1"/>
  <c r="L234" i="9"/>
  <c r="E234" i="9"/>
  <c r="M233" i="9"/>
  <c r="L233" i="9"/>
  <c r="F233" i="9" s="1"/>
  <c r="E233" i="9"/>
  <c r="B233" i="9" s="1"/>
  <c r="M232" i="9"/>
  <c r="L232" i="9"/>
  <c r="E232" i="9"/>
  <c r="M231" i="9"/>
  <c r="L231" i="9"/>
  <c r="E231" i="9"/>
  <c r="M230" i="9"/>
  <c r="F230" i="9" s="1"/>
  <c r="L230" i="9"/>
  <c r="E230" i="9"/>
  <c r="B230" i="9" s="1"/>
  <c r="M229" i="9"/>
  <c r="L229" i="9"/>
  <c r="F229" i="9"/>
  <c r="E229" i="9"/>
  <c r="M228" i="9"/>
  <c r="L228" i="9"/>
  <c r="F228" i="9"/>
  <c r="B228" i="9" s="1"/>
  <c r="E228" i="9"/>
  <c r="M227" i="9"/>
  <c r="L227" i="9"/>
  <c r="F227" i="9" s="1"/>
  <c r="E227" i="9"/>
  <c r="B227" i="9" s="1"/>
  <c r="M226" i="9"/>
  <c r="F226" i="9" s="1"/>
  <c r="L226" i="9"/>
  <c r="E226" i="9"/>
  <c r="B226" i="9"/>
  <c r="M225" i="9"/>
  <c r="L225" i="9"/>
  <c r="E225" i="9"/>
  <c r="M224" i="9"/>
  <c r="L224" i="9"/>
  <c r="E224" i="9"/>
  <c r="M223" i="9"/>
  <c r="L223" i="9"/>
  <c r="E223" i="9"/>
  <c r="M222" i="9"/>
  <c r="F222" i="9" s="1"/>
  <c r="B222" i="9" s="1"/>
  <c r="L222" i="9"/>
  <c r="E222" i="9"/>
  <c r="M221" i="9"/>
  <c r="F221" i="9" s="1"/>
  <c r="L221" i="9"/>
  <c r="E221" i="9"/>
  <c r="M220" i="9"/>
  <c r="F220" i="9" s="1"/>
  <c r="B220" i="9" s="1"/>
  <c r="L220" i="9"/>
  <c r="E220" i="9"/>
  <c r="M219" i="9"/>
  <c r="L219" i="9"/>
  <c r="E219" i="9"/>
  <c r="M218" i="9"/>
  <c r="F218" i="9" s="1"/>
  <c r="B218" i="9" s="1"/>
  <c r="L218" i="9"/>
  <c r="E218" i="9"/>
  <c r="M217" i="9"/>
  <c r="L217" i="9"/>
  <c r="F217" i="9" s="1"/>
  <c r="E217" i="9"/>
  <c r="M216" i="9"/>
  <c r="L216" i="9"/>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E159" i="9" s="1"/>
  <c r="F159" i="9"/>
  <c r="H158" i="9"/>
  <c r="G158" i="9"/>
  <c r="E158" i="9" s="1"/>
  <c r="F158" i="9"/>
  <c r="H157" i="9"/>
  <c r="G157" i="9"/>
  <c r="E157" i="9" s="1"/>
  <c r="B157" i="9" s="1"/>
  <c r="F157" i="9"/>
  <c r="H156" i="9"/>
  <c r="E156" i="9" s="1"/>
  <c r="B156" i="9" s="1"/>
  <c r="G156" i="9"/>
  <c r="F156" i="9"/>
  <c r="H155" i="9"/>
  <c r="G155" i="9"/>
  <c r="F155" i="9"/>
  <c r="E155" i="9"/>
  <c r="B155" i="9" s="1"/>
  <c r="H154" i="9"/>
  <c r="G154" i="9"/>
  <c r="F154" i="9"/>
  <c r="H153" i="9"/>
  <c r="E153" i="9" s="1"/>
  <c r="B153" i="9" s="1"/>
  <c r="G153" i="9"/>
  <c r="F153" i="9"/>
  <c r="H152" i="9"/>
  <c r="G152" i="9"/>
  <c r="F152" i="9"/>
  <c r="E152" i="9"/>
  <c r="B152" i="9" s="1"/>
  <c r="H151" i="9"/>
  <c r="G151" i="9"/>
  <c r="E151" i="9" s="1"/>
  <c r="F151" i="9"/>
  <c r="H150" i="9"/>
  <c r="G150" i="9"/>
  <c r="E150" i="9" s="1"/>
  <c r="B150" i="9" s="1"/>
  <c r="F150" i="9"/>
  <c r="H149" i="9"/>
  <c r="G149" i="9"/>
  <c r="E149" i="9" s="1"/>
  <c r="B149" i="9" s="1"/>
  <c r="F149" i="9"/>
  <c r="H148" i="9"/>
  <c r="E148" i="9" s="1"/>
  <c r="G148" i="9"/>
  <c r="F148" i="9"/>
  <c r="B148" i="9"/>
  <c r="H147" i="9"/>
  <c r="G147" i="9"/>
  <c r="F147" i="9"/>
  <c r="E147" i="9"/>
  <c r="B147" i="9" s="1"/>
  <c r="H146" i="9"/>
  <c r="G146" i="9"/>
  <c r="F146" i="9"/>
  <c r="H145" i="9"/>
  <c r="G145" i="9"/>
  <c r="F145" i="9"/>
  <c r="E145" i="9"/>
  <c r="B145" i="9" s="1"/>
  <c r="H144" i="9"/>
  <c r="G144" i="9"/>
  <c r="F144" i="9"/>
  <c r="E144" i="9"/>
  <c r="F143" i="9"/>
  <c r="H142" i="9"/>
  <c r="G142" i="9"/>
  <c r="E142" i="9" s="1"/>
  <c r="F142" i="9"/>
  <c r="B142" i="9"/>
  <c r="H141" i="9"/>
  <c r="G141" i="9"/>
  <c r="F141" i="9"/>
  <c r="E141" i="9"/>
  <c r="B141" i="9" s="1"/>
  <c r="H140" i="9"/>
  <c r="E140" i="9" s="1"/>
  <c r="B140" i="9" s="1"/>
  <c r="G140" i="9"/>
  <c r="F140" i="9"/>
  <c r="H139" i="9"/>
  <c r="G139" i="9"/>
  <c r="E139" i="9" s="1"/>
  <c r="B139" i="9" s="1"/>
  <c r="F139" i="9"/>
  <c r="H138" i="9"/>
  <c r="G138" i="9"/>
  <c r="E138" i="9" s="1"/>
  <c r="B138" i="9" s="1"/>
  <c r="F138" i="9"/>
  <c r="H137" i="9"/>
  <c r="G137" i="9"/>
  <c r="E137" i="9" s="1"/>
  <c r="F137" i="9"/>
  <c r="B137" i="9"/>
  <c r="H136" i="9"/>
  <c r="G136" i="9"/>
  <c r="F136" i="9"/>
  <c r="E136" i="9"/>
  <c r="B136" i="9" s="1"/>
  <c r="H135" i="9"/>
  <c r="G135" i="9"/>
  <c r="F135" i="9"/>
  <c r="E135" i="9"/>
  <c r="H134" i="9"/>
  <c r="G134" i="9"/>
  <c r="E134" i="9" s="1"/>
  <c r="F134" i="9"/>
  <c r="B134" i="9" s="1"/>
  <c r="H133" i="9"/>
  <c r="G133" i="9"/>
  <c r="F133" i="9"/>
  <c r="E133" i="9"/>
  <c r="B133" i="9" s="1"/>
  <c r="H132" i="9"/>
  <c r="E132" i="9" s="1"/>
  <c r="G132" i="9"/>
  <c r="F132" i="9"/>
  <c r="H131" i="9"/>
  <c r="G131" i="9"/>
  <c r="E131" i="9" s="1"/>
  <c r="B131" i="9" s="1"/>
  <c r="F131" i="9"/>
  <c r="H130" i="9"/>
  <c r="G130" i="9"/>
  <c r="F130" i="9"/>
  <c r="H129" i="9"/>
  <c r="G129" i="9"/>
  <c r="E129" i="9" s="1"/>
  <c r="B129" i="9" s="1"/>
  <c r="F129" i="9"/>
  <c r="H128" i="9"/>
  <c r="E128" i="9" s="1"/>
  <c r="B128" i="9" s="1"/>
  <c r="G128" i="9"/>
  <c r="F128" i="9"/>
  <c r="H127" i="9"/>
  <c r="G127" i="9"/>
  <c r="F127" i="9"/>
  <c r="E127" i="9"/>
  <c r="B127" i="9" s="1"/>
  <c r="H126" i="9"/>
  <c r="G126" i="9"/>
  <c r="E126" i="9" s="1"/>
  <c r="F126" i="9"/>
  <c r="B126" i="9"/>
  <c r="H125" i="9"/>
  <c r="G125" i="9"/>
  <c r="F125" i="9"/>
  <c r="E125" i="9"/>
  <c r="B125" i="9" s="1"/>
  <c r="H124" i="9"/>
  <c r="E124" i="9" s="1"/>
  <c r="B124" i="9" s="1"/>
  <c r="G124" i="9"/>
  <c r="F124" i="9"/>
  <c r="H123" i="9"/>
  <c r="G123" i="9"/>
  <c r="E123" i="9" s="1"/>
  <c r="B123" i="9" s="1"/>
  <c r="F123" i="9"/>
  <c r="H122" i="9"/>
  <c r="G122" i="9"/>
  <c r="E122" i="9" s="1"/>
  <c r="B122" i="9" s="1"/>
  <c r="F122" i="9"/>
  <c r="H121" i="9"/>
  <c r="G121" i="9"/>
  <c r="E121" i="9" s="1"/>
  <c r="F121" i="9"/>
  <c r="B121" i="9"/>
  <c r="H120" i="9"/>
  <c r="G120" i="9"/>
  <c r="F120" i="9"/>
  <c r="E120" i="9"/>
  <c r="B120" i="9" s="1"/>
  <c r="H119" i="9"/>
  <c r="G119" i="9"/>
  <c r="F119" i="9"/>
  <c r="E119" i="9"/>
  <c r="H118" i="9"/>
  <c r="G118" i="9"/>
  <c r="E118" i="9" s="1"/>
  <c r="F118" i="9"/>
  <c r="B118" i="9" s="1"/>
  <c r="H117" i="9"/>
  <c r="G117" i="9"/>
  <c r="F117" i="9"/>
  <c r="E117" i="9"/>
  <c r="B117" i="9" s="1"/>
  <c r="H116" i="9"/>
  <c r="E116" i="9" s="1"/>
  <c r="G116" i="9"/>
  <c r="F116" i="9"/>
  <c r="H115" i="9"/>
  <c r="G115" i="9"/>
  <c r="E115" i="9" s="1"/>
  <c r="B115" i="9" s="1"/>
  <c r="F115" i="9"/>
  <c r="H114" i="9"/>
  <c r="G114" i="9"/>
  <c r="F114" i="9"/>
  <c r="H113" i="9"/>
  <c r="G113" i="9"/>
  <c r="E113" i="9" s="1"/>
  <c r="B113" i="9" s="1"/>
  <c r="F113" i="9"/>
  <c r="H112" i="9"/>
  <c r="E112" i="9" s="1"/>
  <c r="B112" i="9" s="1"/>
  <c r="G112" i="9"/>
  <c r="F112" i="9"/>
  <c r="H111" i="9"/>
  <c r="G111" i="9"/>
  <c r="F111" i="9"/>
  <c r="E111" i="9"/>
  <c r="B111" i="9" s="1"/>
  <c r="H110" i="9"/>
  <c r="G110" i="9"/>
  <c r="E110" i="9" s="1"/>
  <c r="F110" i="9"/>
  <c r="B110" i="9"/>
  <c r="H109" i="9"/>
  <c r="G109" i="9"/>
  <c r="F109" i="9"/>
  <c r="E109" i="9"/>
  <c r="B109" i="9" s="1"/>
  <c r="H108" i="9"/>
  <c r="E108" i="9" s="1"/>
  <c r="B108" i="9" s="1"/>
  <c r="G108" i="9"/>
  <c r="F108" i="9"/>
  <c r="H107" i="9"/>
  <c r="G107" i="9"/>
  <c r="E107" i="9" s="1"/>
  <c r="B107" i="9" s="1"/>
  <c r="F107" i="9"/>
  <c r="H106" i="9"/>
  <c r="G106" i="9"/>
  <c r="E106" i="9" s="1"/>
  <c r="B106" i="9" s="1"/>
  <c r="F106" i="9"/>
  <c r="H105" i="9"/>
  <c r="G105" i="9"/>
  <c r="E105" i="9" s="1"/>
  <c r="F105" i="9"/>
  <c r="B105" i="9"/>
  <c r="H104" i="9"/>
  <c r="G104" i="9"/>
  <c r="F104" i="9"/>
  <c r="E104" i="9"/>
  <c r="B104" i="9" s="1"/>
  <c r="H103" i="9"/>
  <c r="G103" i="9"/>
  <c r="F103" i="9"/>
  <c r="E103" i="9"/>
  <c r="H102" i="9"/>
  <c r="G102" i="9"/>
  <c r="E102" i="9" s="1"/>
  <c r="F102" i="9"/>
  <c r="B102" i="9" s="1"/>
  <c r="H101" i="9"/>
  <c r="G101" i="9"/>
  <c r="F101" i="9"/>
  <c r="E101" i="9"/>
  <c r="B101" i="9" s="1"/>
  <c r="H100" i="9"/>
  <c r="E100" i="9" s="1"/>
  <c r="G100" i="9"/>
  <c r="F100" i="9"/>
  <c r="H99" i="9"/>
  <c r="G99" i="9"/>
  <c r="E99" i="9" s="1"/>
  <c r="B99" i="9" s="1"/>
  <c r="F99" i="9"/>
  <c r="H98" i="9"/>
  <c r="G98" i="9"/>
  <c r="F98" i="9"/>
  <c r="H97" i="9"/>
  <c r="G97" i="9"/>
  <c r="E97" i="9" s="1"/>
  <c r="B97" i="9" s="1"/>
  <c r="F97" i="9"/>
  <c r="H96" i="9"/>
  <c r="E96" i="9" s="1"/>
  <c r="B96" i="9" s="1"/>
  <c r="G96" i="9"/>
  <c r="F96" i="9"/>
  <c r="H95" i="9"/>
  <c r="G95" i="9"/>
  <c r="F95" i="9"/>
  <c r="E95" i="9"/>
  <c r="B95" i="9" s="1"/>
  <c r="H94" i="9"/>
  <c r="G94" i="9"/>
  <c r="E94" i="9" s="1"/>
  <c r="F94" i="9"/>
  <c r="B94" i="9"/>
  <c r="H93" i="9"/>
  <c r="G93" i="9"/>
  <c r="F93" i="9"/>
  <c r="E93" i="9"/>
  <c r="B93" i="9" s="1"/>
  <c r="H92" i="9"/>
  <c r="E92" i="9" s="1"/>
  <c r="B92" i="9" s="1"/>
  <c r="G92" i="9"/>
  <c r="F92" i="9"/>
  <c r="H91" i="9"/>
  <c r="G91" i="9"/>
  <c r="E91" i="9" s="1"/>
  <c r="B91" i="9" s="1"/>
  <c r="F91" i="9"/>
  <c r="H90" i="9"/>
  <c r="G90" i="9"/>
  <c r="E90" i="9" s="1"/>
  <c r="B90" i="9" s="1"/>
  <c r="F90" i="9"/>
  <c r="H89" i="9"/>
  <c r="G89" i="9"/>
  <c r="E89" i="9" s="1"/>
  <c r="F89" i="9"/>
  <c r="B89" i="9"/>
  <c r="H88" i="9"/>
  <c r="G88" i="9"/>
  <c r="F88" i="9"/>
  <c r="E88" i="9"/>
  <c r="B88" i="9" s="1"/>
  <c r="H87" i="9"/>
  <c r="G87" i="9"/>
  <c r="F87" i="9"/>
  <c r="E87" i="9"/>
  <c r="H86" i="9"/>
  <c r="G86" i="9"/>
  <c r="E86" i="9" s="1"/>
  <c r="F86" i="9"/>
  <c r="B86" i="9" s="1"/>
  <c r="H85" i="9"/>
  <c r="G85" i="9"/>
  <c r="F85" i="9"/>
  <c r="E85" i="9"/>
  <c r="B85" i="9" s="1"/>
  <c r="H84" i="9"/>
  <c r="E84" i="9" s="1"/>
  <c r="G84" i="9"/>
  <c r="F84" i="9"/>
  <c r="H83" i="9"/>
  <c r="G83" i="9"/>
  <c r="E83" i="9" s="1"/>
  <c r="B83" i="9" s="1"/>
  <c r="F83" i="9"/>
  <c r="H82" i="9"/>
  <c r="G82" i="9"/>
  <c r="F82" i="9"/>
  <c r="H81" i="9"/>
  <c r="G81" i="9"/>
  <c r="E81" i="9" s="1"/>
  <c r="B81" i="9" s="1"/>
  <c r="F81" i="9"/>
  <c r="H80" i="9"/>
  <c r="E80" i="9" s="1"/>
  <c r="B80" i="9" s="1"/>
  <c r="G80" i="9"/>
  <c r="F80" i="9"/>
  <c r="H79" i="9"/>
  <c r="G79" i="9"/>
  <c r="F79" i="9"/>
  <c r="E79" i="9"/>
  <c r="B79" i="9" s="1"/>
  <c r="H78" i="9"/>
  <c r="G78" i="9"/>
  <c r="E78" i="9" s="1"/>
  <c r="F78" i="9"/>
  <c r="B78" i="9"/>
  <c r="H77" i="9"/>
  <c r="G77" i="9"/>
  <c r="F77" i="9"/>
  <c r="E77" i="9"/>
  <c r="B77" i="9" s="1"/>
  <c r="H76" i="9"/>
  <c r="E76" i="9" s="1"/>
  <c r="B76" i="9" s="1"/>
  <c r="G76" i="9"/>
  <c r="F76" i="9"/>
  <c r="H75" i="9"/>
  <c r="G75" i="9"/>
  <c r="E75" i="9" s="1"/>
  <c r="B75" i="9" s="1"/>
  <c r="F75" i="9"/>
  <c r="H74" i="9"/>
  <c r="G74" i="9"/>
  <c r="E74" i="9" s="1"/>
  <c r="B74" i="9" s="1"/>
  <c r="F74" i="9"/>
  <c r="H73" i="9"/>
  <c r="G73" i="9"/>
  <c r="E73" i="9" s="1"/>
  <c r="F73" i="9"/>
  <c r="B73" i="9"/>
  <c r="H72" i="9"/>
  <c r="G72" i="9"/>
  <c r="F72" i="9"/>
  <c r="E72" i="9"/>
  <c r="B72" i="9" s="1"/>
  <c r="H71" i="9"/>
  <c r="G71" i="9"/>
  <c r="F71" i="9"/>
  <c r="E71" i="9"/>
  <c r="H70" i="9"/>
  <c r="G70" i="9"/>
  <c r="F70" i="9"/>
  <c r="H69" i="9"/>
  <c r="G69" i="9"/>
  <c r="F69" i="9"/>
  <c r="E69" i="9"/>
  <c r="B69" i="9" s="1"/>
  <c r="H68" i="9"/>
  <c r="E68" i="9" s="1"/>
  <c r="G68" i="9"/>
  <c r="F68" i="9"/>
  <c r="H67" i="9"/>
  <c r="G67" i="9"/>
  <c r="E67" i="9" s="1"/>
  <c r="B67" i="9" s="1"/>
  <c r="F67" i="9"/>
  <c r="H66" i="9"/>
  <c r="G66" i="9"/>
  <c r="F66" i="9"/>
  <c r="H65" i="9"/>
  <c r="G65" i="9"/>
  <c r="E65" i="9" s="1"/>
  <c r="B65" i="9" s="1"/>
  <c r="F65" i="9"/>
  <c r="H64" i="9"/>
  <c r="E64" i="9" s="1"/>
  <c r="B64" i="9" s="1"/>
  <c r="G64" i="9"/>
  <c r="F64" i="9"/>
  <c r="H63" i="9"/>
  <c r="G63" i="9"/>
  <c r="F63" i="9"/>
  <c r="E63" i="9"/>
  <c r="B63" i="9" s="1"/>
  <c r="H62" i="9"/>
  <c r="G62" i="9"/>
  <c r="E62" i="9" s="1"/>
  <c r="F62" i="9"/>
  <c r="B62" i="9"/>
  <c r="H61" i="9"/>
  <c r="G61" i="9"/>
  <c r="F61" i="9"/>
  <c r="E61" i="9"/>
  <c r="B61" i="9" s="1"/>
  <c r="H60" i="9"/>
  <c r="E60" i="9" s="1"/>
  <c r="B60" i="9" s="1"/>
  <c r="G60" i="9"/>
  <c r="F60" i="9"/>
  <c r="H59" i="9"/>
  <c r="G59" i="9"/>
  <c r="E59" i="9" s="1"/>
  <c r="B59" i="9" s="1"/>
  <c r="F59" i="9"/>
  <c r="H58" i="9"/>
  <c r="G58" i="9"/>
  <c r="E58" i="9" s="1"/>
  <c r="B58" i="9" s="1"/>
  <c r="F58" i="9"/>
  <c r="H57" i="9"/>
  <c r="G57" i="9"/>
  <c r="F57" i="9"/>
  <c r="H56" i="9"/>
  <c r="E56" i="9" s="1"/>
  <c r="B56" i="9" s="1"/>
  <c r="G56" i="9"/>
  <c r="F56" i="9"/>
  <c r="H55" i="9"/>
  <c r="G55" i="9"/>
  <c r="F55" i="9"/>
  <c r="E55" i="9"/>
  <c r="B55" i="9" s="1"/>
  <c r="H54" i="9"/>
  <c r="G54" i="9"/>
  <c r="E54" i="9" s="1"/>
  <c r="F54" i="9"/>
  <c r="B54" i="9"/>
  <c r="H53" i="9"/>
  <c r="G53" i="9"/>
  <c r="F53" i="9"/>
  <c r="E53" i="9"/>
  <c r="B53" i="9" s="1"/>
  <c r="H52" i="9"/>
  <c r="E52" i="9" s="1"/>
  <c r="G52" i="9"/>
  <c r="F52" i="9"/>
  <c r="B52" i="9"/>
  <c r="H51" i="9"/>
  <c r="G51" i="9"/>
  <c r="F51" i="9"/>
  <c r="E51" i="9"/>
  <c r="B51" i="9" s="1"/>
  <c r="H50" i="9"/>
  <c r="G50" i="9"/>
  <c r="E50" i="9" s="1"/>
  <c r="F50" i="9"/>
  <c r="B50" i="9"/>
  <c r="H49" i="9"/>
  <c r="G49" i="9"/>
  <c r="F49" i="9"/>
  <c r="E49" i="9"/>
  <c r="B49" i="9" s="1"/>
  <c r="H48" i="9"/>
  <c r="E48" i="9" s="1"/>
  <c r="B48" i="9" s="1"/>
  <c r="G48" i="9"/>
  <c r="F48" i="9"/>
  <c r="H47" i="9"/>
  <c r="G47" i="9"/>
  <c r="E47" i="9" s="1"/>
  <c r="B47" i="9" s="1"/>
  <c r="F47" i="9"/>
  <c r="H46" i="9"/>
  <c r="G46" i="9"/>
  <c r="F46" i="9"/>
  <c r="H45" i="9"/>
  <c r="G45" i="9"/>
  <c r="F45" i="9"/>
  <c r="H44" i="9"/>
  <c r="E44" i="9" s="1"/>
  <c r="B44" i="9" s="1"/>
  <c r="G44" i="9"/>
  <c r="F44" i="9"/>
  <c r="H43" i="9"/>
  <c r="G43" i="9"/>
  <c r="F43" i="9"/>
  <c r="H42" i="9"/>
  <c r="G42" i="9"/>
  <c r="F42" i="9"/>
  <c r="H41" i="9"/>
  <c r="G41" i="9"/>
  <c r="F41" i="9"/>
  <c r="H40" i="9"/>
  <c r="E40" i="9" s="1"/>
  <c r="B40" i="9" s="1"/>
  <c r="G40" i="9"/>
  <c r="F40" i="9"/>
  <c r="H39" i="9"/>
  <c r="G39" i="9"/>
  <c r="F39" i="9"/>
  <c r="E39" i="9"/>
  <c r="B39" i="9" s="1"/>
  <c r="H38" i="9"/>
  <c r="G38" i="9"/>
  <c r="F38" i="9"/>
  <c r="H37" i="9"/>
  <c r="G37" i="9"/>
  <c r="F37" i="9"/>
  <c r="E37" i="9"/>
  <c r="B37" i="9" s="1"/>
  <c r="H36" i="9"/>
  <c r="E36" i="9" s="1"/>
  <c r="G36" i="9"/>
  <c r="F36" i="9"/>
  <c r="B36" i="9"/>
  <c r="H35" i="9"/>
  <c r="E35" i="9" s="1"/>
  <c r="B35" i="9" s="1"/>
  <c r="G35" i="9"/>
  <c r="F35" i="9"/>
  <c r="H34" i="9"/>
  <c r="G34" i="9"/>
  <c r="F34" i="9"/>
  <c r="H33" i="9"/>
  <c r="E33" i="9" s="1"/>
  <c r="B33" i="9" s="1"/>
  <c r="G33" i="9"/>
  <c r="F33" i="9"/>
  <c r="H32" i="9"/>
  <c r="E32" i="9" s="1"/>
  <c r="B32" i="9" s="1"/>
  <c r="G32" i="9"/>
  <c r="F32" i="9"/>
  <c r="H31" i="9"/>
  <c r="G31" i="9"/>
  <c r="E31" i="9" s="1"/>
  <c r="B31" i="9" s="1"/>
  <c r="F31" i="9"/>
  <c r="H30" i="9"/>
  <c r="G30" i="9"/>
  <c r="F30" i="9"/>
  <c r="H29" i="9"/>
  <c r="G29" i="9"/>
  <c r="E29" i="9" s="1"/>
  <c r="B29" i="9" s="1"/>
  <c r="F29" i="9"/>
  <c r="H28" i="9"/>
  <c r="E28" i="9" s="1"/>
  <c r="B28" i="9" s="1"/>
  <c r="G28" i="9"/>
  <c r="F28" i="9"/>
  <c r="H27" i="9"/>
  <c r="G27" i="9"/>
  <c r="E27" i="9" s="1"/>
  <c r="B27" i="9" s="1"/>
  <c r="F27" i="9"/>
  <c r="H26" i="9"/>
  <c r="G26" i="9"/>
  <c r="E26" i="9" s="1"/>
  <c r="B26" i="9" s="1"/>
  <c r="F26" i="9"/>
  <c r="H25" i="9"/>
  <c r="G25" i="9"/>
  <c r="E25" i="9" s="1"/>
  <c r="B25" i="9" s="1"/>
  <c r="F25" i="9"/>
  <c r="H24" i="9"/>
  <c r="E24" i="9" s="1"/>
  <c r="B24" i="9" s="1"/>
  <c r="G24" i="9"/>
  <c r="F24" i="9"/>
  <c r="H23" i="9"/>
  <c r="G23" i="9"/>
  <c r="F23" i="9"/>
  <c r="E23" i="9"/>
  <c r="B23" i="9" s="1"/>
  <c r="H22" i="9"/>
  <c r="G22" i="9"/>
  <c r="E22" i="9" s="1"/>
  <c r="F22" i="9"/>
  <c r="B22" i="9"/>
  <c r="F21" i="9"/>
  <c r="F4" i="9"/>
  <c r="O3" i="9"/>
  <c r="G185" i="9" s="1"/>
  <c r="E185" i="9" s="1"/>
  <c r="B185" i="9" s="1"/>
  <c r="I3" i="9"/>
  <c r="G280" i="9" s="1"/>
  <c r="E280" i="9" s="1"/>
  <c r="B280" i="9" s="1"/>
  <c r="H3" i="9"/>
  <c r="G3" i="9"/>
  <c r="D101" i="8"/>
  <c r="C1576" i="1" s="1"/>
  <c r="D95" i="8"/>
  <c r="D90" i="8"/>
  <c r="C1565" i="1" s="1"/>
  <c r="G1565" i="1" s="1"/>
  <c r="D85" i="8"/>
  <c r="D80" i="8"/>
  <c r="D75" i="8"/>
  <c r="D70" i="8"/>
  <c r="D65" i="8"/>
  <c r="D60" i="8"/>
  <c r="D55" i="8"/>
  <c r="D50" i="8"/>
  <c r="D49" i="8" s="1"/>
  <c r="C1524" i="1" s="1"/>
  <c r="D44" i="8"/>
  <c r="D36" i="8"/>
  <c r="D26" i="8"/>
  <c r="D24" i="8" s="1"/>
  <c r="C1499" i="1" s="1"/>
  <c r="D18" i="8"/>
  <c r="D8" i="8"/>
  <c r="E44" i="7"/>
  <c r="D44" i="7"/>
  <c r="E39" i="7"/>
  <c r="D39" i="7"/>
  <c r="E38" i="7"/>
  <c r="D38" i="7"/>
  <c r="E30" i="7"/>
  <c r="D30" i="7"/>
  <c r="E23" i="7"/>
  <c r="D23" i="7"/>
  <c r="D22" i="7" s="1"/>
  <c r="E22" i="7"/>
  <c r="E14" i="7"/>
  <c r="D14" i="7"/>
  <c r="E7" i="7"/>
  <c r="E6" i="7" s="1"/>
  <c r="E5" i="7" s="1"/>
  <c r="I29" i="3" s="1"/>
  <c r="D7" i="7"/>
  <c r="D6"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07" i="1" s="1"/>
  <c r="H1307" i="1" s="1"/>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49" i="5"/>
  <c r="F248" i="5"/>
  <c r="F247" i="5"/>
  <c r="E246" i="5"/>
  <c r="D246" i="5"/>
  <c r="F244" i="5"/>
  <c r="F243" i="5"/>
  <c r="F242" i="5"/>
  <c r="E242" i="5"/>
  <c r="D242" i="5"/>
  <c r="F241" i="5"/>
  <c r="F240" i="5"/>
  <c r="E239" i="5"/>
  <c r="E238"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E190" i="5" s="1"/>
  <c r="H309" i="9" s="1"/>
  <c r="D191" i="5"/>
  <c r="F191" i="5" s="1"/>
  <c r="F189" i="5"/>
  <c r="F188" i="5"/>
  <c r="F187" i="5"/>
  <c r="F186" i="5"/>
  <c r="F185" i="5"/>
  <c r="F184" i="5"/>
  <c r="F183" i="5"/>
  <c r="F182" i="5"/>
  <c r="F181" i="5"/>
  <c r="E180" i="5"/>
  <c r="F180" i="5" s="1"/>
  <c r="D180" i="5"/>
  <c r="F179" i="5"/>
  <c r="F178" i="5"/>
  <c r="E177" i="5"/>
  <c r="H307" i="9" s="1"/>
  <c r="D177" i="5"/>
  <c r="G307"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E146" i="5"/>
  <c r="D1124" i="1" s="1"/>
  <c r="F145" i="5"/>
  <c r="F144" i="5"/>
  <c r="F143" i="5"/>
  <c r="E142" i="5"/>
  <c r="D142" i="5"/>
  <c r="F142" i="5" s="1"/>
  <c r="F141" i="5"/>
  <c r="F140" i="5"/>
  <c r="F139" i="5"/>
  <c r="F138" i="5"/>
  <c r="F137" i="5"/>
  <c r="F136" i="5"/>
  <c r="E135" i="5"/>
  <c r="E134" i="5" s="1"/>
  <c r="D1112" i="1" s="1"/>
  <c r="D135"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8" i="5" s="1"/>
  <c r="F86" i="5"/>
  <c r="F85" i="5"/>
  <c r="F84" i="5"/>
  <c r="F83" i="5"/>
  <c r="F82" i="5"/>
  <c r="F81" i="5"/>
  <c r="F80" i="5"/>
  <c r="E79" i="5"/>
  <c r="E78" i="5" s="1"/>
  <c r="D79" i="5"/>
  <c r="F77" i="5"/>
  <c r="F76" i="5"/>
  <c r="F75" i="5"/>
  <c r="F74" i="5"/>
  <c r="F73" i="5"/>
  <c r="F72" i="5"/>
  <c r="F71" i="5"/>
  <c r="E70" i="5"/>
  <c r="D70" i="5"/>
  <c r="D69" i="5"/>
  <c r="F67" i="5"/>
  <c r="F66" i="5"/>
  <c r="F65" i="5"/>
  <c r="F64" i="5"/>
  <c r="F63" i="5"/>
  <c r="E63" i="5"/>
  <c r="D63" i="5"/>
  <c r="F62" i="5"/>
  <c r="F61" i="5"/>
  <c r="F60" i="5"/>
  <c r="F59" i="5"/>
  <c r="F58" i="5"/>
  <c r="F57" i="5"/>
  <c r="E56" i="5"/>
  <c r="D56" i="5"/>
  <c r="F55" i="5"/>
  <c r="F54" i="5"/>
  <c r="F53" i="5"/>
  <c r="F52" i="5"/>
  <c r="E52" i="5"/>
  <c r="D52" i="5"/>
  <c r="F51" i="5"/>
  <c r="F50" i="5"/>
  <c r="F49" i="5"/>
  <c r="F48" i="5"/>
  <c r="F47" i="5"/>
  <c r="F46" i="5"/>
  <c r="F45" i="5"/>
  <c r="E45" i="5"/>
  <c r="D45" i="5"/>
  <c r="F44" i="5"/>
  <c r="F43" i="5"/>
  <c r="F42" i="5"/>
  <c r="E41" i="5"/>
  <c r="D41" i="5"/>
  <c r="F40" i="5"/>
  <c r="F39" i="5"/>
  <c r="F38" i="5"/>
  <c r="F37" i="5"/>
  <c r="F36" i="5"/>
  <c r="E35" i="5"/>
  <c r="D35" i="5"/>
  <c r="F34" i="5"/>
  <c r="F33" i="5"/>
  <c r="F32" i="5"/>
  <c r="F31" i="5"/>
  <c r="F30" i="5"/>
  <c r="E29" i="5"/>
  <c r="D1007" i="1" s="1"/>
  <c r="H1007" i="1" s="1"/>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F632" i="4"/>
  <c r="E632" i="4"/>
  <c r="D632" i="4"/>
  <c r="F631" i="4"/>
  <c r="F630" i="4"/>
  <c r="F629" i="4"/>
  <c r="E629" i="4"/>
  <c r="D629" i="4"/>
  <c r="F628" i="4"/>
  <c r="F627" i="4"/>
  <c r="E626" i="4"/>
  <c r="D626" i="4"/>
  <c r="G204" i="9" s="1"/>
  <c r="E204" i="9" s="1"/>
  <c r="B204" i="9"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D593" i="4" s="1"/>
  <c r="F593" i="4" s="1"/>
  <c r="F602" i="4"/>
  <c r="F601" i="4"/>
  <c r="F600" i="4"/>
  <c r="F599" i="4"/>
  <c r="E599" i="4"/>
  <c r="D599" i="4"/>
  <c r="F598" i="4"/>
  <c r="F597" i="4"/>
  <c r="F596" i="4"/>
  <c r="F595" i="4"/>
  <c r="F594" i="4"/>
  <c r="E594" i="4"/>
  <c r="E593" i="4" s="1"/>
  <c r="D594" i="4"/>
  <c r="G190" i="9" s="1"/>
  <c r="E190" i="9" s="1"/>
  <c r="B190" i="9" s="1"/>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E417" i="4"/>
  <c r="E644" i="4" s="1"/>
  <c r="D638" i="1" s="1"/>
  <c r="D417"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06" i="1" s="1"/>
  <c r="D326" i="4"/>
  <c r="F326" i="4" s="1"/>
  <c r="F325" i="4"/>
  <c r="F324" i="4"/>
  <c r="F323" i="4"/>
  <c r="F322" i="4"/>
  <c r="F321" i="4"/>
  <c r="F320" i="4"/>
  <c r="F319" i="4"/>
  <c r="F318" i="4"/>
  <c r="E317" i="4"/>
  <c r="D317" i="4"/>
  <c r="F317" i="4" s="1"/>
  <c r="F316" i="4"/>
  <c r="F315" i="4"/>
  <c r="F314" i="4"/>
  <c r="F313" i="4"/>
  <c r="E312" i="4"/>
  <c r="F312" i="4" s="1"/>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D263" i="4"/>
  <c r="F262" i="4"/>
  <c r="F261" i="4"/>
  <c r="F260" i="4"/>
  <c r="F259" i="4"/>
  <c r="E259" i="4"/>
  <c r="D259" i="4"/>
  <c r="F258" i="4"/>
  <c r="F257" i="4"/>
  <c r="F256" i="4"/>
  <c r="F255" i="4"/>
  <c r="F254" i="4"/>
  <c r="F253" i="4"/>
  <c r="E253" i="4"/>
  <c r="D253" i="4"/>
  <c r="E252" i="4"/>
  <c r="F252" i="4" s="1"/>
  <c r="D252" i="4"/>
  <c r="F251" i="4"/>
  <c r="F250" i="4"/>
  <c r="F249" i="4"/>
  <c r="F248"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D219" i="4"/>
  <c r="F219" i="4" s="1"/>
  <c r="F218" i="4"/>
  <c r="F217" i="4"/>
  <c r="E216" i="4"/>
  <c r="E215" i="4" s="1"/>
  <c r="D216" i="4"/>
  <c r="D215" i="4"/>
  <c r="F214" i="4"/>
  <c r="F213" i="4"/>
  <c r="F212" i="4"/>
  <c r="F211" i="4"/>
  <c r="E210" i="4"/>
  <c r="D206" i="1" s="1"/>
  <c r="H206"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D140" i="4"/>
  <c r="D139" i="4"/>
  <c r="F138" i="4"/>
  <c r="F137" i="4"/>
  <c r="F136" i="4"/>
  <c r="F135" i="4"/>
  <c r="E134" i="4"/>
  <c r="E133" i="4" s="1"/>
  <c r="F133" i="4" s="1"/>
  <c r="D134" i="4"/>
  <c r="F134" i="4" s="1"/>
  <c r="D133" i="4"/>
  <c r="F132" i="4"/>
  <c r="F131" i="4"/>
  <c r="F130" i="4"/>
  <c r="F129" i="4"/>
  <c r="E128" i="4"/>
  <c r="F128" i="4" s="1"/>
  <c r="D128" i="4"/>
  <c r="F127" i="4"/>
  <c r="F126" i="4"/>
  <c r="E125" i="4"/>
  <c r="F125" i="4" s="1"/>
  <c r="D125" i="4"/>
  <c r="D124" i="4" s="1"/>
  <c r="E124" i="4"/>
  <c r="D120" i="1"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D74" i="4"/>
  <c r="C70" i="1" s="1"/>
  <c r="H70" i="1"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G1536" i="1"/>
  <c r="C1536" i="1"/>
  <c r="H1536" i="1" s="1"/>
  <c r="C1535" i="1"/>
  <c r="H1535" i="1" s="1"/>
  <c r="C1534" i="1"/>
  <c r="H1533" i="1"/>
  <c r="C1533" i="1"/>
  <c r="G1533" i="1" s="1"/>
  <c r="H1532" i="1"/>
  <c r="G1532" i="1"/>
  <c r="C1532" i="1"/>
  <c r="C1531" i="1"/>
  <c r="H1531" i="1" s="1"/>
  <c r="C1530" i="1"/>
  <c r="H1529" i="1"/>
  <c r="C1529" i="1"/>
  <c r="G1529" i="1" s="1"/>
  <c r="C1528" i="1"/>
  <c r="H1528" i="1" s="1"/>
  <c r="C1527" i="1"/>
  <c r="H1527" i="1" s="1"/>
  <c r="C1526" i="1"/>
  <c r="C1523" i="1"/>
  <c r="H1523" i="1" s="1"/>
  <c r="C1522" i="1"/>
  <c r="H1521" i="1"/>
  <c r="C1521" i="1"/>
  <c r="G1521" i="1" s="1"/>
  <c r="H1520" i="1"/>
  <c r="G1520" i="1"/>
  <c r="C1520" i="1"/>
  <c r="C1519" i="1"/>
  <c r="H1519" i="1" s="1"/>
  <c r="H1516" i="1"/>
  <c r="G1516" i="1"/>
  <c r="C1516" i="1"/>
  <c r="G1515" i="1"/>
  <c r="C1515" i="1"/>
  <c r="H1515" i="1" s="1"/>
  <c r="C1514" i="1"/>
  <c r="H1513" i="1"/>
  <c r="C1513" i="1"/>
  <c r="G1513" i="1" s="1"/>
  <c r="H1512" i="1"/>
  <c r="G1512" i="1"/>
  <c r="C1512" i="1"/>
  <c r="G1511" i="1"/>
  <c r="C1511" i="1"/>
  <c r="H1511" i="1" s="1"/>
  <c r="C1510" i="1"/>
  <c r="C1509" i="1"/>
  <c r="G1509" i="1" s="1"/>
  <c r="H1508" i="1"/>
  <c r="G1508" i="1"/>
  <c r="C1508" i="1"/>
  <c r="C1507" i="1"/>
  <c r="H1507" i="1" s="1"/>
  <c r="C1506" i="1"/>
  <c r="H1505" i="1"/>
  <c r="C1505" i="1"/>
  <c r="G1505" i="1" s="1"/>
  <c r="G1504" i="1"/>
  <c r="C1504" i="1"/>
  <c r="H1504" i="1" s="1"/>
  <c r="G1503" i="1"/>
  <c r="C1503" i="1"/>
  <c r="H1503" i="1" s="1"/>
  <c r="C1502" i="1"/>
  <c r="C1501" i="1"/>
  <c r="G1501" i="1" s="1"/>
  <c r="H1500" i="1"/>
  <c r="G1500" i="1"/>
  <c r="C1500" i="1"/>
  <c r="C1498" i="1"/>
  <c r="H1497" i="1"/>
  <c r="C1497" i="1"/>
  <c r="G1497" i="1" s="1"/>
  <c r="H1496" i="1"/>
  <c r="G1496" i="1"/>
  <c r="C1496" i="1"/>
  <c r="G1495" i="1"/>
  <c r="C1495" i="1"/>
  <c r="H1495" i="1" s="1"/>
  <c r="C1494" i="1"/>
  <c r="H1493" i="1"/>
  <c r="C1493" i="1"/>
  <c r="G1493" i="1" s="1"/>
  <c r="G1492" i="1"/>
  <c r="C1492" i="1"/>
  <c r="H1492" i="1" s="1"/>
  <c r="C1491" i="1"/>
  <c r="H1491" i="1" s="1"/>
  <c r="G1490" i="1"/>
  <c r="C1490" i="1"/>
  <c r="H1490" i="1" s="1"/>
  <c r="C1489" i="1"/>
  <c r="G1489" i="1" s="1"/>
  <c r="H1488" i="1"/>
  <c r="G1488" i="1"/>
  <c r="C1488" i="1"/>
  <c r="H1487" i="1"/>
  <c r="G1487" i="1"/>
  <c r="C1487" i="1"/>
  <c r="C1486" i="1"/>
  <c r="H1486" i="1" s="1"/>
  <c r="H1485" i="1"/>
  <c r="C1485" i="1"/>
  <c r="G1485" i="1" s="1"/>
  <c r="G1484" i="1"/>
  <c r="C1484" i="1"/>
  <c r="H1484" i="1" s="1"/>
  <c r="C1483" i="1"/>
  <c r="H1483" i="1" s="1"/>
  <c r="G1482" i="1"/>
  <c r="C1482" i="1"/>
  <c r="H1482" i="1" s="1"/>
  <c r="H1480" i="1"/>
  <c r="G1480" i="1"/>
  <c r="C1480" i="1"/>
  <c r="D1479" i="1"/>
  <c r="C1479" i="1"/>
  <c r="G1479" i="1" s="1"/>
  <c r="D1478" i="1"/>
  <c r="J1478" i="1" s="1"/>
  <c r="C1478" i="1"/>
  <c r="H1477" i="1"/>
  <c r="D1477" i="1"/>
  <c r="C1477" i="1"/>
  <c r="H1476" i="1"/>
  <c r="G1476" i="1"/>
  <c r="D1476" i="1"/>
  <c r="J1476" i="1" s="1"/>
  <c r="C1476" i="1"/>
  <c r="H1475" i="1"/>
  <c r="G1475" i="1"/>
  <c r="D1475" i="1"/>
  <c r="C1475" i="1"/>
  <c r="D1474" i="1"/>
  <c r="C1474" i="1"/>
  <c r="G1474" i="1" s="1"/>
  <c r="D1473" i="1"/>
  <c r="J1473" i="1" s="1"/>
  <c r="C1473" i="1"/>
  <c r="H1472" i="1"/>
  <c r="D1472" i="1"/>
  <c r="C1472" i="1"/>
  <c r="H1471" i="1"/>
  <c r="G1471" i="1"/>
  <c r="D1471" i="1"/>
  <c r="J1471" i="1" s="1"/>
  <c r="C1471" i="1"/>
  <c r="H1470" i="1"/>
  <c r="G1470" i="1"/>
  <c r="D1470" i="1"/>
  <c r="C1470" i="1"/>
  <c r="H1469" i="1"/>
  <c r="G1469" i="1"/>
  <c r="D1469" i="1"/>
  <c r="C1469" i="1"/>
  <c r="D1468" i="1"/>
  <c r="C1468" i="1"/>
  <c r="G1468" i="1" s="1"/>
  <c r="D1467" i="1"/>
  <c r="J1467" i="1" s="1"/>
  <c r="C1467" i="1"/>
  <c r="H1466" i="1"/>
  <c r="D1466" i="1"/>
  <c r="C1466" i="1"/>
  <c r="H1465" i="1"/>
  <c r="G1465" i="1"/>
  <c r="D1465" i="1"/>
  <c r="J1465" i="1" s="1"/>
  <c r="C1465" i="1"/>
  <c r="D1464" i="1"/>
  <c r="C1464" i="1"/>
  <c r="G1464" i="1" s="1"/>
  <c r="D1463" i="1"/>
  <c r="J1463" i="1" s="1"/>
  <c r="C1463" i="1"/>
  <c r="H1462" i="1"/>
  <c r="D1462" i="1"/>
  <c r="C1462" i="1"/>
  <c r="D1461" i="1"/>
  <c r="C1461" i="1"/>
  <c r="H1461" i="1" s="1"/>
  <c r="G1460" i="1"/>
  <c r="D1460" i="1"/>
  <c r="J1460" i="1" s="1"/>
  <c r="C1460" i="1"/>
  <c r="H1459" i="1"/>
  <c r="D1459" i="1"/>
  <c r="C1459" i="1"/>
  <c r="J1458" i="1"/>
  <c r="H1458" i="1"/>
  <c r="G1458" i="1"/>
  <c r="D1458" i="1"/>
  <c r="C1458" i="1"/>
  <c r="D1457" i="1"/>
  <c r="C1457" i="1"/>
  <c r="H1457" i="1" s="1"/>
  <c r="G1456" i="1"/>
  <c r="D1456" i="1"/>
  <c r="J1456" i="1" s="1"/>
  <c r="C1456" i="1"/>
  <c r="H1455" i="1"/>
  <c r="D1455" i="1"/>
  <c r="C1455" i="1"/>
  <c r="H1454" i="1"/>
  <c r="D1454" i="1"/>
  <c r="C1454" i="1"/>
  <c r="D1453" i="1"/>
  <c r="C1453" i="1"/>
  <c r="H1453" i="1" s="1"/>
  <c r="G1452" i="1"/>
  <c r="D1452" i="1"/>
  <c r="J1452" i="1" s="1"/>
  <c r="C1452" i="1"/>
  <c r="H1451" i="1"/>
  <c r="D1451" i="1"/>
  <c r="C1451" i="1"/>
  <c r="J1450" i="1"/>
  <c r="H1450" i="1"/>
  <c r="G1450" i="1"/>
  <c r="D1450" i="1"/>
  <c r="C1450" i="1"/>
  <c r="D1449" i="1"/>
  <c r="C1449" i="1"/>
  <c r="H1449" i="1" s="1"/>
  <c r="G1448" i="1"/>
  <c r="D1448" i="1"/>
  <c r="J1448" i="1" s="1"/>
  <c r="C1448" i="1"/>
  <c r="H1447" i="1"/>
  <c r="D1447" i="1"/>
  <c r="C1447" i="1"/>
  <c r="D1446" i="1"/>
  <c r="C1446" i="1"/>
  <c r="H1446" i="1" s="1"/>
  <c r="D1445" i="1"/>
  <c r="C1445" i="1"/>
  <c r="J1445" i="1" s="1"/>
  <c r="D1444" i="1"/>
  <c r="J1444" i="1" s="1"/>
  <c r="C1444" i="1"/>
  <c r="D1443" i="1"/>
  <c r="J1443" i="1" s="1"/>
  <c r="C1443" i="1"/>
  <c r="G1442" i="1"/>
  <c r="D1442" i="1"/>
  <c r="C1442" i="1"/>
  <c r="D1441" i="1"/>
  <c r="J1441" i="1" s="1"/>
  <c r="C1441" i="1"/>
  <c r="D1440" i="1"/>
  <c r="J1440" i="1" s="1"/>
  <c r="C1440" i="1"/>
  <c r="D1439" i="1"/>
  <c r="C1439" i="1"/>
  <c r="H1439" i="1" s="1"/>
  <c r="C1438"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D1417" i="1"/>
  <c r="C1417" i="1"/>
  <c r="H1417" i="1" s="1"/>
  <c r="D1416" i="1"/>
  <c r="C1416" i="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G1328" i="1" s="1"/>
  <c r="D1327" i="1"/>
  <c r="H1327" i="1" s="1"/>
  <c r="C1327" i="1"/>
  <c r="H1326" i="1"/>
  <c r="D1326" i="1"/>
  <c r="C1326" i="1"/>
  <c r="D1325" i="1"/>
  <c r="H1325" i="1" s="1"/>
  <c r="C1325" i="1"/>
  <c r="D1324" i="1"/>
  <c r="H1324" i="1" s="1"/>
  <c r="C1324" i="1"/>
  <c r="G1324" i="1" s="1"/>
  <c r="D1323" i="1"/>
  <c r="H1323" i="1" s="1"/>
  <c r="C1323" i="1"/>
  <c r="D1322" i="1"/>
  <c r="H1322" i="1" s="1"/>
  <c r="C1322" i="1"/>
  <c r="D1321" i="1"/>
  <c r="H1321" i="1" s="1"/>
  <c r="C1321" i="1"/>
  <c r="D1320" i="1"/>
  <c r="H1320" i="1" s="1"/>
  <c r="C1320" i="1"/>
  <c r="D1319" i="1"/>
  <c r="H1319" i="1" s="1"/>
  <c r="C1319" i="1"/>
  <c r="H1318" i="1"/>
  <c r="D1318" i="1"/>
  <c r="C1318" i="1"/>
  <c r="D1317" i="1"/>
  <c r="H1317" i="1" s="1"/>
  <c r="C1317" i="1"/>
  <c r="D1316" i="1"/>
  <c r="H1316" i="1" s="1"/>
  <c r="C1316" i="1"/>
  <c r="D1315" i="1"/>
  <c r="H1315" i="1" s="1"/>
  <c r="C1315" i="1"/>
  <c r="H1314" i="1"/>
  <c r="D1314" i="1"/>
  <c r="C1314" i="1"/>
  <c r="D1313" i="1"/>
  <c r="H1313" i="1" s="1"/>
  <c r="C1313" i="1"/>
  <c r="D1312" i="1"/>
  <c r="H1312" i="1" s="1"/>
  <c r="C1312" i="1"/>
  <c r="G1312" i="1" s="1"/>
  <c r="D1311" i="1"/>
  <c r="H1311" i="1" s="1"/>
  <c r="C1311" i="1"/>
  <c r="H1310" i="1"/>
  <c r="D1310" i="1"/>
  <c r="C1310" i="1"/>
  <c r="D1309" i="1"/>
  <c r="H1309" i="1" s="1"/>
  <c r="C1309" i="1"/>
  <c r="D1308" i="1"/>
  <c r="H1308" i="1" s="1"/>
  <c r="C1308" i="1"/>
  <c r="G1308" i="1" s="1"/>
  <c r="C1307" i="1"/>
  <c r="H1306" i="1"/>
  <c r="D1306" i="1"/>
  <c r="C1306" i="1"/>
  <c r="G1306" i="1" s="1"/>
  <c r="H1305" i="1"/>
  <c r="D1305" i="1"/>
  <c r="G1305" i="1" s="1"/>
  <c r="C1305" i="1"/>
  <c r="D1304" i="1"/>
  <c r="G1304" i="1" s="1"/>
  <c r="C1304" i="1"/>
  <c r="H1303" i="1"/>
  <c r="D1303" i="1"/>
  <c r="G1303" i="1" s="1"/>
  <c r="C1303" i="1"/>
  <c r="H1302" i="1"/>
  <c r="D1302" i="1"/>
  <c r="G1302" i="1" s="1"/>
  <c r="C1302" i="1"/>
  <c r="H1301" i="1"/>
  <c r="D1301" i="1"/>
  <c r="G1301" i="1" s="1"/>
  <c r="C1301" i="1"/>
  <c r="D1300" i="1"/>
  <c r="G1300" i="1" s="1"/>
  <c r="C1300"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G1268" i="1"/>
  <c r="D1268" i="1"/>
  <c r="C1268" i="1"/>
  <c r="H1267" i="1"/>
  <c r="G1267" i="1"/>
  <c r="D1267" i="1"/>
  <c r="C1267" i="1"/>
  <c r="D1266" i="1"/>
  <c r="H1266" i="1" s="1"/>
  <c r="C1266" i="1"/>
  <c r="D1265" i="1"/>
  <c r="C1265" i="1"/>
  <c r="D1264" i="1"/>
  <c r="H1264" i="1" s="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D1246" i="1"/>
  <c r="C1246" i="1"/>
  <c r="H1246" i="1" s="1"/>
  <c r="H1245" i="1"/>
  <c r="G1245" i="1"/>
  <c r="D1245" i="1"/>
  <c r="C1245" i="1"/>
  <c r="D1244" i="1"/>
  <c r="H1244" i="1" s="1"/>
  <c r="C1244" i="1"/>
  <c r="H1243" i="1"/>
  <c r="G1243" i="1"/>
  <c r="D1243" i="1"/>
  <c r="C1243" i="1"/>
  <c r="H1242" i="1"/>
  <c r="G1242" i="1"/>
  <c r="D1242" i="1"/>
  <c r="C1242" i="1"/>
  <c r="H1241" i="1"/>
  <c r="G1241" i="1"/>
  <c r="D1241" i="1"/>
  <c r="C1241" i="1"/>
  <c r="G1240" i="1"/>
  <c r="D1240" i="1"/>
  <c r="C1240" i="1"/>
  <c r="H1240" i="1" s="1"/>
  <c r="H1239" i="1"/>
  <c r="G1239" i="1"/>
  <c r="D1239" i="1"/>
  <c r="C1239" i="1"/>
  <c r="H1238" i="1"/>
  <c r="G1238" i="1"/>
  <c r="D1238" i="1"/>
  <c r="C1238" i="1"/>
  <c r="D1237" i="1"/>
  <c r="H1237" i="1" s="1"/>
  <c r="C1237" i="1"/>
  <c r="D1236" i="1"/>
  <c r="H1236" i="1" s="1"/>
  <c r="C1236" i="1"/>
  <c r="D1235" i="1"/>
  <c r="H1234" i="1"/>
  <c r="G1234" i="1"/>
  <c r="D1234" i="1"/>
  <c r="C1234" i="1"/>
  <c r="D1233" i="1"/>
  <c r="H1233" i="1" s="1"/>
  <c r="C1233" i="1"/>
  <c r="D1232" i="1"/>
  <c r="H1232" i="1" s="1"/>
  <c r="C1232" i="1"/>
  <c r="H1231" i="1"/>
  <c r="G1231" i="1"/>
  <c r="D1231" i="1"/>
  <c r="C1231" i="1"/>
  <c r="H1230" i="1"/>
  <c r="G1230" i="1"/>
  <c r="D1230" i="1"/>
  <c r="C1230" i="1"/>
  <c r="D1229" i="1"/>
  <c r="G1229" i="1" s="1"/>
  <c r="C1229" i="1"/>
  <c r="H1228" i="1"/>
  <c r="G1228" i="1"/>
  <c r="D1228" i="1"/>
  <c r="C1228" i="1"/>
  <c r="D1227" i="1"/>
  <c r="H1227" i="1" s="1"/>
  <c r="C1227" i="1"/>
  <c r="H1226" i="1"/>
  <c r="G1226" i="1"/>
  <c r="D1226" i="1"/>
  <c r="C1226" i="1"/>
  <c r="H1225" i="1"/>
  <c r="G1225" i="1"/>
  <c r="D1225" i="1"/>
  <c r="C1225" i="1"/>
  <c r="D1224" i="1"/>
  <c r="H1224" i="1" s="1"/>
  <c r="C1224" i="1"/>
  <c r="C1223" i="1"/>
  <c r="H1221" i="1"/>
  <c r="G1221" i="1"/>
  <c r="D1221" i="1"/>
  <c r="C1221" i="1"/>
  <c r="H1220" i="1"/>
  <c r="G1220" i="1"/>
  <c r="D1220" i="1"/>
  <c r="C1220" i="1"/>
  <c r="H1219" i="1"/>
  <c r="G1219" i="1"/>
  <c r="D1219" i="1"/>
  <c r="C1219" i="1"/>
  <c r="H1218" i="1"/>
  <c r="G1218" i="1"/>
  <c r="D1218" i="1"/>
  <c r="C1218" i="1"/>
  <c r="D1217" i="1"/>
  <c r="H1217" i="1" s="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H1166" i="1" s="1"/>
  <c r="C1166" i="1"/>
  <c r="D1165" i="1"/>
  <c r="H1165" i="1" s="1"/>
  <c r="C1165" i="1"/>
  <c r="H1164" i="1"/>
  <c r="G1164" i="1"/>
  <c r="D1164" i="1"/>
  <c r="C1164" i="1"/>
  <c r="D1163" i="1"/>
  <c r="H1163" i="1" s="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D1156" i="1"/>
  <c r="H1156" i="1" s="1"/>
  <c r="C1156" i="1"/>
  <c r="D1155" i="1"/>
  <c r="H1155" i="1" s="1"/>
  <c r="C1155" i="1"/>
  <c r="C1154" i="1"/>
  <c r="H1151" i="1"/>
  <c r="G1151" i="1"/>
  <c r="D1151" i="1"/>
  <c r="C1151" i="1"/>
  <c r="H1150" i="1"/>
  <c r="G1150" i="1"/>
  <c r="D1150" i="1"/>
  <c r="C1150" i="1"/>
  <c r="D1149" i="1"/>
  <c r="H1149" i="1" s="1"/>
  <c r="C1149" i="1"/>
  <c r="D1148" i="1"/>
  <c r="H1148" i="1" s="1"/>
  <c r="C1148" i="1"/>
  <c r="H1147" i="1"/>
  <c r="G1147" i="1"/>
  <c r="D1147" i="1"/>
  <c r="C1147" i="1"/>
  <c r="H1146" i="1"/>
  <c r="G1146" i="1"/>
  <c r="D1146" i="1"/>
  <c r="C1146" i="1"/>
  <c r="H1145" i="1"/>
  <c r="G1145" i="1"/>
  <c r="D1145" i="1"/>
  <c r="C1145" i="1"/>
  <c r="D1144" i="1"/>
  <c r="H1144" i="1" s="1"/>
  <c r="C1144" i="1"/>
  <c r="H1143" i="1"/>
  <c r="G1143" i="1"/>
  <c r="D1143" i="1"/>
  <c r="C1143" i="1"/>
  <c r="D1142" i="1"/>
  <c r="H1142" i="1" s="1"/>
  <c r="C1142" i="1"/>
  <c r="D1141" i="1"/>
  <c r="H1141" i="1" s="1"/>
  <c r="C1141" i="1"/>
  <c r="H1140" i="1"/>
  <c r="G1140" i="1"/>
  <c r="D1140" i="1"/>
  <c r="C1140" i="1"/>
  <c r="H1139" i="1"/>
  <c r="G1139" i="1"/>
  <c r="D1139" i="1"/>
  <c r="C1139" i="1"/>
  <c r="D1138" i="1"/>
  <c r="H1138" i="1" s="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G1117" i="1"/>
  <c r="D1117" i="1"/>
  <c r="H1117" i="1" s="1"/>
  <c r="C1117" i="1"/>
  <c r="H1116" i="1"/>
  <c r="G1116" i="1"/>
  <c r="D1116" i="1"/>
  <c r="C1116" i="1"/>
  <c r="H1115" i="1"/>
  <c r="G1115" i="1"/>
  <c r="D1115" i="1"/>
  <c r="C1115" i="1"/>
  <c r="H1114" i="1"/>
  <c r="G1114" i="1"/>
  <c r="D1114" i="1"/>
  <c r="C1114"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D1061" i="1"/>
  <c r="G1061" i="1" s="1"/>
  <c r="C1061" i="1"/>
  <c r="H1060" i="1"/>
  <c r="D1060" i="1"/>
  <c r="G1060" i="1" s="1"/>
  <c r="C1060" i="1"/>
  <c r="H1059" i="1"/>
  <c r="G1059" i="1"/>
  <c r="D1059" i="1"/>
  <c r="C1059" i="1"/>
  <c r="H1058" i="1"/>
  <c r="G1058" i="1"/>
  <c r="D1058" i="1"/>
  <c r="C1058" i="1"/>
  <c r="H1057" i="1"/>
  <c r="G1057" i="1"/>
  <c r="D1057" i="1"/>
  <c r="C1057" i="1"/>
  <c r="D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H1035" i="1" s="1"/>
  <c r="C1035" i="1"/>
  <c r="D1034" i="1"/>
  <c r="H1034" i="1" s="1"/>
  <c r="C1034" i="1"/>
  <c r="D1033" i="1"/>
  <c r="H1033" i="1" s="1"/>
  <c r="C1033" i="1"/>
  <c r="D1032" i="1"/>
  <c r="H1032" i="1" s="1"/>
  <c r="C1032" i="1"/>
  <c r="H1031" i="1"/>
  <c r="G1031" i="1"/>
  <c r="D1031" i="1"/>
  <c r="C1031" i="1"/>
  <c r="D1030" i="1"/>
  <c r="H1030" i="1" s="1"/>
  <c r="C1030" i="1"/>
  <c r="H1029" i="1"/>
  <c r="G1029" i="1"/>
  <c r="D1029" i="1"/>
  <c r="C1029" i="1"/>
  <c r="D1028" i="1"/>
  <c r="H1028" i="1" s="1"/>
  <c r="C1028" i="1"/>
  <c r="H1027" i="1"/>
  <c r="G1027" i="1"/>
  <c r="D1027" i="1"/>
  <c r="C1027" i="1"/>
  <c r="H1026" i="1"/>
  <c r="G1026" i="1"/>
  <c r="D1026" i="1"/>
  <c r="C1026" i="1"/>
  <c r="D1025" i="1"/>
  <c r="H1025" i="1" s="1"/>
  <c r="C1025" i="1"/>
  <c r="H1024" i="1"/>
  <c r="G1024" i="1"/>
  <c r="D1024" i="1"/>
  <c r="C1024" i="1"/>
  <c r="D1023" i="1"/>
  <c r="H1023" i="1" s="1"/>
  <c r="C1023" i="1"/>
  <c r="D1022" i="1"/>
  <c r="H1022" i="1" s="1"/>
  <c r="C1022" i="1"/>
  <c r="H1021" i="1"/>
  <c r="G1021" i="1"/>
  <c r="D1021" i="1"/>
  <c r="C1021" i="1"/>
  <c r="D1020" i="1"/>
  <c r="H1020" i="1" s="1"/>
  <c r="C1020" i="1"/>
  <c r="D1019" i="1"/>
  <c r="H1019" i="1" s="1"/>
  <c r="C1019" i="1"/>
  <c r="D1018" i="1"/>
  <c r="H1018" i="1" s="1"/>
  <c r="C1018" i="1"/>
  <c r="D1017" i="1"/>
  <c r="H1017" i="1" s="1"/>
  <c r="C1017" i="1"/>
  <c r="H1016" i="1"/>
  <c r="G1016" i="1"/>
  <c r="D1016" i="1"/>
  <c r="C1016" i="1"/>
  <c r="D1015" i="1"/>
  <c r="H1015" i="1" s="1"/>
  <c r="C1015" i="1"/>
  <c r="D1014" i="1"/>
  <c r="H1014" i="1" s="1"/>
  <c r="C1014" i="1"/>
  <c r="D1013" i="1"/>
  <c r="H1013" i="1" s="1"/>
  <c r="C1013" i="1"/>
  <c r="D1012" i="1"/>
  <c r="H1012" i="1" s="1"/>
  <c r="C1012" i="1"/>
  <c r="H1011" i="1"/>
  <c r="G1011" i="1"/>
  <c r="D1011" i="1"/>
  <c r="C1011" i="1"/>
  <c r="D1010" i="1"/>
  <c r="H1010" i="1" s="1"/>
  <c r="C1010" i="1"/>
  <c r="H1009" i="1"/>
  <c r="G1009" i="1"/>
  <c r="D1009" i="1"/>
  <c r="C1009" i="1"/>
  <c r="D1008" i="1"/>
  <c r="H1008" i="1" s="1"/>
  <c r="C1008" i="1"/>
  <c r="C1007" i="1"/>
  <c r="D1006" i="1"/>
  <c r="H1006" i="1" s="1"/>
  <c r="C1006" i="1"/>
  <c r="H1005" i="1"/>
  <c r="G1005" i="1"/>
  <c r="D1005" i="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H996" i="1" s="1"/>
  <c r="C996" i="1"/>
  <c r="D995" i="1"/>
  <c r="H995" i="1" s="1"/>
  <c r="C995" i="1"/>
  <c r="H994" i="1"/>
  <c r="G994" i="1"/>
  <c r="D994" i="1"/>
  <c r="C994" i="1"/>
  <c r="D993" i="1"/>
  <c r="H993" i="1" s="1"/>
  <c r="C993" i="1"/>
  <c r="D992" i="1"/>
  <c r="H992" i="1" s="1"/>
  <c r="C992" i="1"/>
  <c r="D991" i="1"/>
  <c r="H991" i="1" s="1"/>
  <c r="C991" i="1"/>
  <c r="G989" i="1"/>
  <c r="D989" i="1"/>
  <c r="H989" i="1" s="1"/>
  <c r="C989" i="1"/>
  <c r="G988"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D812" i="1"/>
  <c r="G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H716" i="1" s="1"/>
  <c r="C716" i="1"/>
  <c r="D715" i="1"/>
  <c r="H715" i="1" s="1"/>
  <c r="C715" i="1"/>
  <c r="D714" i="1"/>
  <c r="H714" i="1" s="1"/>
  <c r="C714" i="1"/>
  <c r="D713" i="1"/>
  <c r="C713" i="1"/>
  <c r="D712" i="1"/>
  <c r="H712" i="1" s="1"/>
  <c r="C712" i="1"/>
  <c r="D711" i="1"/>
  <c r="H711" i="1" s="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D690" i="1"/>
  <c r="H690" i="1" s="1"/>
  <c r="C690" i="1"/>
  <c r="D689" i="1"/>
  <c r="H689" i="1" s="1"/>
  <c r="C689" i="1"/>
  <c r="D688" i="1"/>
  <c r="C688" i="1"/>
  <c r="G688" i="1" s="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4" i="1"/>
  <c r="H644" i="1" s="1"/>
  <c r="C644" i="1"/>
  <c r="H643" i="1"/>
  <c r="G643" i="1"/>
  <c r="D643" i="1"/>
  <c r="C643" i="1"/>
  <c r="D642" i="1"/>
  <c r="C642" i="1"/>
  <c r="D641" i="1"/>
  <c r="H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C412" i="1"/>
  <c r="D411" i="1"/>
  <c r="H411" i="1" s="1"/>
  <c r="C411" i="1"/>
  <c r="D406" i="1"/>
  <c r="H406" i="1" s="1"/>
  <c r="C406" i="1"/>
  <c r="G405" i="1"/>
  <c r="D405" i="1"/>
  <c r="H405" i="1" s="1"/>
  <c r="C405" i="1"/>
  <c r="D404" i="1"/>
  <c r="H404" i="1" s="1"/>
  <c r="C404" i="1"/>
  <c r="G401" i="1"/>
  <c r="D401" i="1"/>
  <c r="H401" i="1" s="1"/>
  <c r="C401" i="1"/>
  <c r="H400" i="1"/>
  <c r="D400" i="1"/>
  <c r="G400" i="1" s="1"/>
  <c r="C400" i="1"/>
  <c r="G399" i="1"/>
  <c r="D399" i="1"/>
  <c r="H399" i="1" s="1"/>
  <c r="C399" i="1"/>
  <c r="D398" i="1"/>
  <c r="H398" i="1" s="1"/>
  <c r="C398" i="1"/>
  <c r="D397" i="1"/>
  <c r="H397" i="1" s="1"/>
  <c r="C397" i="1"/>
  <c r="H396" i="1"/>
  <c r="G396" i="1"/>
  <c r="D396" i="1"/>
  <c r="C396" i="1"/>
  <c r="H395" i="1"/>
  <c r="G395" i="1"/>
  <c r="D395" i="1"/>
  <c r="C395" i="1"/>
  <c r="G394" i="1"/>
  <c r="D394" i="1"/>
  <c r="H394" i="1" s="1"/>
  <c r="C394" i="1"/>
  <c r="H393" i="1"/>
  <c r="G393" i="1"/>
  <c r="D393" i="1"/>
  <c r="C393" i="1"/>
  <c r="H392" i="1"/>
  <c r="G392" i="1"/>
  <c r="D392" i="1"/>
  <c r="C392" i="1"/>
  <c r="D391" i="1"/>
  <c r="H390" i="1"/>
  <c r="G390" i="1"/>
  <c r="D390" i="1"/>
  <c r="C390" i="1"/>
  <c r="D389" i="1"/>
  <c r="G389" i="1" s="1"/>
  <c r="C389" i="1"/>
  <c r="H388" i="1"/>
  <c r="G388" i="1"/>
  <c r="D388" i="1"/>
  <c r="C388" i="1"/>
  <c r="H387" i="1"/>
  <c r="G387" i="1"/>
  <c r="D387" i="1"/>
  <c r="C387" i="1"/>
  <c r="D386" i="1"/>
  <c r="G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D376" i="1"/>
  <c r="G376" i="1" s="1"/>
  <c r="C376" i="1"/>
  <c r="H375" i="1"/>
  <c r="G375" i="1"/>
  <c r="D375" i="1"/>
  <c r="C375" i="1"/>
  <c r="H374" i="1"/>
  <c r="D374" i="1"/>
  <c r="G374" i="1" s="1"/>
  <c r="C374" i="1"/>
  <c r="H373" i="1"/>
  <c r="G373" i="1"/>
  <c r="D373" i="1"/>
  <c r="C373" i="1"/>
  <c r="H372" i="1"/>
  <c r="G372" i="1"/>
  <c r="D372" i="1"/>
  <c r="C372" i="1"/>
  <c r="H371" i="1"/>
  <c r="D371" i="1"/>
  <c r="G371" i="1" s="1"/>
  <c r="C371" i="1"/>
  <c r="H370" i="1"/>
  <c r="G370" i="1"/>
  <c r="D370" i="1"/>
  <c r="C370" i="1"/>
  <c r="H369" i="1"/>
  <c r="D369" i="1"/>
  <c r="G369" i="1" s="1"/>
  <c r="C369" i="1"/>
  <c r="H368" i="1"/>
  <c r="D368" i="1"/>
  <c r="G368" i="1" s="1"/>
  <c r="C368" i="1"/>
  <c r="H367" i="1"/>
  <c r="D367" i="1"/>
  <c r="G367" i="1" s="1"/>
  <c r="C367" i="1"/>
  <c r="H366" i="1"/>
  <c r="D366" i="1"/>
  <c r="G366" i="1" s="1"/>
  <c r="C366" i="1"/>
  <c r="H365" i="1"/>
  <c r="D365" i="1"/>
  <c r="G365" i="1" s="1"/>
  <c r="C365" i="1"/>
  <c r="D364" i="1"/>
  <c r="G364" i="1" s="1"/>
  <c r="C364" i="1"/>
  <c r="H363" i="1"/>
  <c r="D363" i="1"/>
  <c r="G363" i="1" s="1"/>
  <c r="C363" i="1"/>
  <c r="H362" i="1"/>
  <c r="G362" i="1"/>
  <c r="D362" i="1"/>
  <c r="C362" i="1"/>
  <c r="D361" i="1"/>
  <c r="H361" i="1" s="1"/>
  <c r="C361" i="1"/>
  <c r="H360" i="1"/>
  <c r="G360" i="1"/>
  <c r="D360" i="1"/>
  <c r="C360" i="1"/>
  <c r="C359" i="1"/>
  <c r="H357" i="1"/>
  <c r="G357" i="1"/>
  <c r="D357" i="1"/>
  <c r="C357" i="1"/>
  <c r="H356" i="1"/>
  <c r="G356" i="1"/>
  <c r="D356" i="1"/>
  <c r="C356" i="1"/>
  <c r="H355" i="1"/>
  <c r="G355" i="1"/>
  <c r="D355" i="1"/>
  <c r="C355" i="1"/>
  <c r="D354" i="1"/>
  <c r="H354" i="1" s="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D322" i="1"/>
  <c r="G322" i="1" s="1"/>
  <c r="C322" i="1"/>
  <c r="H321" i="1"/>
  <c r="D321" i="1"/>
  <c r="G321" i="1" s="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D292" i="1"/>
  <c r="G292" i="1" s="1"/>
  <c r="C292" i="1"/>
  <c r="H291" i="1"/>
  <c r="D291" i="1"/>
  <c r="G291" i="1" s="1"/>
  <c r="C291" i="1"/>
  <c r="D290" i="1"/>
  <c r="H290" i="1" s="1"/>
  <c r="C290"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D246" i="1"/>
  <c r="G246" i="1" s="1"/>
  <c r="C246" i="1"/>
  <c r="H245" i="1"/>
  <c r="G245" i="1"/>
  <c r="D245" i="1"/>
  <c r="C245" i="1"/>
  <c r="H244" i="1"/>
  <c r="D244" i="1"/>
  <c r="G244" i="1" s="1"/>
  <c r="C244"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D225" i="1"/>
  <c r="G225" i="1" s="1"/>
  <c r="C225" i="1"/>
  <c r="H224" i="1"/>
  <c r="D224" i="1"/>
  <c r="G224" i="1" s="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D213" i="1"/>
  <c r="H213" i="1" s="1"/>
  <c r="C213" i="1"/>
  <c r="D212" i="1"/>
  <c r="H212" i="1" s="1"/>
  <c r="C212" i="1"/>
  <c r="D211" i="1"/>
  <c r="H211" i="1" s="1"/>
  <c r="C211" i="1"/>
  <c r="H210" i="1"/>
  <c r="G210" i="1"/>
  <c r="D210" i="1"/>
  <c r="C210" i="1"/>
  <c r="G209" i="1"/>
  <c r="D209" i="1"/>
  <c r="H209" i="1" s="1"/>
  <c r="C209" i="1"/>
  <c r="D208" i="1"/>
  <c r="H208" i="1" s="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D190" i="1"/>
  <c r="C190" i="1"/>
  <c r="D189" i="1"/>
  <c r="H189" i="1" s="1"/>
  <c r="C189" i="1"/>
  <c r="D188" i="1"/>
  <c r="H188" i="1" s="1"/>
  <c r="C188" i="1"/>
  <c r="D187" i="1"/>
  <c r="G187" i="1" s="1"/>
  <c r="C187" i="1"/>
  <c r="D186" i="1"/>
  <c r="H186" i="1" s="1"/>
  <c r="C186" i="1"/>
  <c r="D185" i="1"/>
  <c r="H185" i="1" s="1"/>
  <c r="C185" i="1"/>
  <c r="D184" i="1"/>
  <c r="C184" i="1"/>
  <c r="D183" i="1"/>
  <c r="H183" i="1" s="1"/>
  <c r="C183" i="1"/>
  <c r="D182" i="1"/>
  <c r="H182" i="1" s="1"/>
  <c r="C182" i="1"/>
  <c r="H181" i="1"/>
  <c r="G181" i="1"/>
  <c r="D181" i="1"/>
  <c r="C181" i="1"/>
  <c r="H180" i="1"/>
  <c r="G180" i="1"/>
  <c r="D180" i="1"/>
  <c r="C180" i="1"/>
  <c r="H179" i="1"/>
  <c r="G179" i="1"/>
  <c r="D179" i="1"/>
  <c r="C179" i="1"/>
  <c r="H178" i="1"/>
  <c r="G178" i="1"/>
  <c r="D178" i="1"/>
  <c r="C178" i="1"/>
  <c r="G177" i="1"/>
  <c r="D177" i="1"/>
  <c r="H177" i="1" s="1"/>
  <c r="C177" i="1"/>
  <c r="G176" i="1"/>
  <c r="D176" i="1"/>
  <c r="H176" i="1" s="1"/>
  <c r="C176" i="1"/>
  <c r="G175" i="1"/>
  <c r="D175" i="1"/>
  <c r="H175" i="1" s="1"/>
  <c r="C175" i="1"/>
  <c r="G174" i="1"/>
  <c r="D174" i="1"/>
  <c r="H174" i="1" s="1"/>
  <c r="C174" i="1"/>
  <c r="D173" i="1"/>
  <c r="H173" i="1" s="1"/>
  <c r="C173" i="1"/>
  <c r="G172" i="1"/>
  <c r="D172" i="1"/>
  <c r="H172" i="1" s="1"/>
  <c r="C172" i="1"/>
  <c r="D171" i="1"/>
  <c r="H171" i="1" s="1"/>
  <c r="C171" i="1"/>
  <c r="H170" i="1"/>
  <c r="G170" i="1"/>
  <c r="D170" i="1"/>
  <c r="C170" i="1"/>
  <c r="G169" i="1"/>
  <c r="D169" i="1"/>
  <c r="H169" i="1" s="1"/>
  <c r="C169" i="1"/>
  <c r="G168" i="1"/>
  <c r="D168" i="1"/>
  <c r="H168" i="1" s="1"/>
  <c r="C168" i="1"/>
  <c r="H167" i="1"/>
  <c r="G167" i="1"/>
  <c r="D167" i="1"/>
  <c r="C167" i="1"/>
  <c r="H166" i="1"/>
  <c r="G166" i="1"/>
  <c r="D166" i="1"/>
  <c r="C166" i="1"/>
  <c r="D165" i="1"/>
  <c r="H165" i="1" s="1"/>
  <c r="C165" i="1"/>
  <c r="G164" i="1"/>
  <c r="D164" i="1"/>
  <c r="H164" i="1" s="1"/>
  <c r="C164" i="1"/>
  <c r="G163" i="1"/>
  <c r="D163" i="1"/>
  <c r="H163" i="1" s="1"/>
  <c r="C163" i="1"/>
  <c r="G162" i="1"/>
  <c r="D162" i="1"/>
  <c r="H162" i="1" s="1"/>
  <c r="C162" i="1"/>
  <c r="G161" i="1"/>
  <c r="D161" i="1"/>
  <c r="H161" i="1" s="1"/>
  <c r="C161" i="1"/>
  <c r="D160" i="1"/>
  <c r="H160" i="1" s="1"/>
  <c r="C160" i="1"/>
  <c r="C159" i="1"/>
  <c r="H158" i="1"/>
  <c r="D158" i="1"/>
  <c r="G158" i="1" s="1"/>
  <c r="C158" i="1"/>
  <c r="D157" i="1"/>
  <c r="H157" i="1" s="1"/>
  <c r="C157" i="1"/>
  <c r="D156" i="1"/>
  <c r="H156" i="1" s="1"/>
  <c r="C156" i="1"/>
  <c r="C155" i="1"/>
  <c r="G154" i="1"/>
  <c r="D154" i="1"/>
  <c r="H154" i="1" s="1"/>
  <c r="C154" i="1"/>
  <c r="H153" i="1"/>
  <c r="D153" i="1"/>
  <c r="G153" i="1" s="1"/>
  <c r="C153" i="1"/>
  <c r="D152" i="1"/>
  <c r="H152" i="1" s="1"/>
  <c r="C152" i="1"/>
  <c r="D151" i="1"/>
  <c r="H151" i="1" s="1"/>
  <c r="C151" i="1"/>
  <c r="H150" i="1"/>
  <c r="G150" i="1"/>
  <c r="D150" i="1"/>
  <c r="C150" i="1"/>
  <c r="D149" i="1"/>
  <c r="H149" i="1" s="1"/>
  <c r="C149" i="1"/>
  <c r="C148" i="1"/>
  <c r="G146"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G132" i="1"/>
  <c r="D132" i="1"/>
  <c r="H132" i="1" s="1"/>
  <c r="C132" i="1"/>
  <c r="G131" i="1"/>
  <c r="D131" i="1"/>
  <c r="H131" i="1" s="1"/>
  <c r="C131" i="1"/>
  <c r="D130" i="1"/>
  <c r="H130" i="1" s="1"/>
  <c r="C130" i="1"/>
  <c r="D129" i="1"/>
  <c r="H129" i="1" s="1"/>
  <c r="C129" i="1"/>
  <c r="H128" i="1"/>
  <c r="G128" i="1"/>
  <c r="D128" i="1"/>
  <c r="C128" i="1"/>
  <c r="H127" i="1"/>
  <c r="G127" i="1"/>
  <c r="D127" i="1"/>
  <c r="C127" i="1"/>
  <c r="H126" i="1"/>
  <c r="G126" i="1"/>
  <c r="D126" i="1"/>
  <c r="C126" i="1"/>
  <c r="H125" i="1"/>
  <c r="G125" i="1"/>
  <c r="D125" i="1"/>
  <c r="C125" i="1"/>
  <c r="H124" i="1"/>
  <c r="G124" i="1"/>
  <c r="D124" i="1"/>
  <c r="C124" i="1"/>
  <c r="G123" i="1"/>
  <c r="D123" i="1"/>
  <c r="H123" i="1" s="1"/>
  <c r="C123" i="1"/>
  <c r="H122" i="1"/>
  <c r="D122" i="1"/>
  <c r="G122" i="1" s="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G108"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H83" i="1" s="1"/>
  <c r="C83" i="1"/>
  <c r="D82" i="1"/>
  <c r="H82" i="1" s="1"/>
  <c r="C82" i="1"/>
  <c r="D81" i="1"/>
  <c r="H81" i="1" s="1"/>
  <c r="C81" i="1"/>
  <c r="H80" i="1"/>
  <c r="G80" i="1"/>
  <c r="D80" i="1"/>
  <c r="C80" i="1"/>
  <c r="D79" i="1"/>
  <c r="H79" i="1" s="1"/>
  <c r="C79" i="1"/>
  <c r="D77" i="1"/>
  <c r="H77" i="1" s="1"/>
  <c r="C77" i="1"/>
  <c r="D76" i="1"/>
  <c r="H76" i="1" s="1"/>
  <c r="C76" i="1"/>
  <c r="D75" i="1"/>
  <c r="H75" i="1" s="1"/>
  <c r="C75" i="1"/>
  <c r="D74" i="1"/>
  <c r="H74" i="1" s="1"/>
  <c r="C74" i="1"/>
  <c r="D73" i="1"/>
  <c r="H73" i="1" s="1"/>
  <c r="C73" i="1"/>
  <c r="G72" i="1"/>
  <c r="D72" i="1"/>
  <c r="H72" i="1" s="1"/>
  <c r="C72" i="1"/>
  <c r="H71" i="1"/>
  <c r="D71" i="1"/>
  <c r="C71" i="1"/>
  <c r="D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D53" i="1"/>
  <c r="G53" i="1" s="1"/>
  <c r="C53" i="1"/>
  <c r="H52" i="1"/>
  <c r="G52" i="1"/>
  <c r="D52" i="1"/>
  <c r="C52" i="1"/>
  <c r="H51" i="1"/>
  <c r="D51" i="1"/>
  <c r="G51" i="1" s="1"/>
  <c r="C51" i="1"/>
  <c r="D50" i="1"/>
  <c r="G50" i="1" s="1"/>
  <c r="C50" i="1"/>
  <c r="H49" i="1"/>
  <c r="G49" i="1"/>
  <c r="D49" i="1"/>
  <c r="C49" i="1"/>
  <c r="H48" i="1"/>
  <c r="D48" i="1"/>
  <c r="G48" i="1" s="1"/>
  <c r="C48" i="1"/>
  <c r="H47" i="1"/>
  <c r="D47" i="1"/>
  <c r="G47" i="1" s="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576" i="1" l="1"/>
  <c r="G1576" i="1"/>
  <c r="I36" i="3"/>
  <c r="G632" i="1"/>
  <c r="G631" i="1"/>
  <c r="G171" i="1"/>
  <c r="G156" i="1"/>
  <c r="D155" i="1"/>
  <c r="H155" i="1" s="1"/>
  <c r="H289" i="1"/>
  <c r="G211" i="1"/>
  <c r="G212" i="1"/>
  <c r="G213" i="1"/>
  <c r="F216" i="4"/>
  <c r="H1443" i="1"/>
  <c r="G1444" i="1"/>
  <c r="H1444" i="1"/>
  <c r="H1442" i="1"/>
  <c r="I1442" i="1" s="1"/>
  <c r="J1442" i="1"/>
  <c r="H1441" i="1"/>
  <c r="G1440" i="1"/>
  <c r="H1440" i="1"/>
  <c r="D1436" i="1"/>
  <c r="D1437" i="1"/>
  <c r="D1438" i="1"/>
  <c r="H1438" i="1" s="1"/>
  <c r="D5" i="7"/>
  <c r="C1437" i="1"/>
  <c r="H1437" i="1" s="1"/>
  <c r="J1439" i="1"/>
  <c r="G1224" i="1"/>
  <c r="G406" i="1"/>
  <c r="D412" i="1"/>
  <c r="H412" i="1" s="1"/>
  <c r="E643" i="4"/>
  <c r="D637" i="1" s="1"/>
  <c r="G404" i="1"/>
  <c r="G411" i="1"/>
  <c r="F416" i="4"/>
  <c r="F122" i="6"/>
  <c r="G1327" i="1"/>
  <c r="G1326" i="1"/>
  <c r="G1325" i="1"/>
  <c r="G1323" i="1"/>
  <c r="G1322" i="1"/>
  <c r="G1321" i="1"/>
  <c r="G1320" i="1"/>
  <c r="G1319" i="1"/>
  <c r="G1316" i="1"/>
  <c r="G1318" i="1"/>
  <c r="G1317" i="1"/>
  <c r="G1315" i="1"/>
  <c r="G1314" i="1"/>
  <c r="G1313" i="1"/>
  <c r="G1311" i="1"/>
  <c r="G1310" i="1"/>
  <c r="G1309" i="1"/>
  <c r="G1307" i="1"/>
  <c r="H1304" i="1"/>
  <c r="E5" i="6"/>
  <c r="H1300" i="1"/>
  <c r="H1416" i="1"/>
  <c r="H1418" i="1"/>
  <c r="H1265" i="1"/>
  <c r="H1263" i="1"/>
  <c r="G1266" i="1"/>
  <c r="G1263" i="1"/>
  <c r="G1265" i="1"/>
  <c r="G1264" i="1"/>
  <c r="G1528" i="1"/>
  <c r="C1525" i="1"/>
  <c r="G1524" i="1"/>
  <c r="H1524" i="1"/>
  <c r="D43" i="8"/>
  <c r="H1565" i="1"/>
  <c r="H1509" i="1"/>
  <c r="G1507" i="1"/>
  <c r="H1499" i="1"/>
  <c r="G1499" i="1"/>
  <c r="H1501" i="1"/>
  <c r="D6" i="8"/>
  <c r="C1481" i="1" s="1"/>
  <c r="G1481" i="1" s="1"/>
  <c r="G987" i="1"/>
  <c r="G1227" i="1"/>
  <c r="H1229" i="1"/>
  <c r="E245" i="5"/>
  <c r="D1222" i="1" s="1"/>
  <c r="F250" i="5"/>
  <c r="E282" i="9"/>
  <c r="B282" i="9" s="1"/>
  <c r="G1246" i="1"/>
  <c r="G1244" i="1"/>
  <c r="G184" i="1"/>
  <c r="H191" i="1"/>
  <c r="H190" i="1"/>
  <c r="D1223" i="1"/>
  <c r="F246" i="5"/>
  <c r="E281" i="9"/>
  <c r="B281" i="9" s="1"/>
  <c r="G1236" i="1"/>
  <c r="G1237" i="1"/>
  <c r="G1233" i="1"/>
  <c r="G1232" i="1"/>
  <c r="D1215" i="1"/>
  <c r="D1216" i="1"/>
  <c r="H1216" i="1" s="1"/>
  <c r="G1217" i="1"/>
  <c r="G1166" i="1"/>
  <c r="G1165" i="1"/>
  <c r="G1163" i="1"/>
  <c r="G1157" i="1"/>
  <c r="G1160" i="1"/>
  <c r="D1154" i="1"/>
  <c r="H1154" i="1" s="1"/>
  <c r="G1156" i="1"/>
  <c r="G1155" i="1"/>
  <c r="E307" i="9"/>
  <c r="B307" i="9" s="1"/>
  <c r="G1148" i="1"/>
  <c r="G1149" i="1"/>
  <c r="G1142" i="1"/>
  <c r="G1144" i="1"/>
  <c r="F164" i="5"/>
  <c r="G1141" i="1"/>
  <c r="G1138" i="1"/>
  <c r="G1137" i="1"/>
  <c r="D1113" i="1"/>
  <c r="G1054" i="1"/>
  <c r="G1048" i="1"/>
  <c r="G1050" i="1"/>
  <c r="G1034" i="1"/>
  <c r="G1035" i="1"/>
  <c r="F56" i="5"/>
  <c r="G1033" i="1"/>
  <c r="G1030" i="1"/>
  <c r="G1032" i="1"/>
  <c r="G1028" i="1"/>
  <c r="G1023" i="1"/>
  <c r="G1025" i="1"/>
  <c r="G1022" i="1"/>
  <c r="G1019" i="1"/>
  <c r="G1020" i="1"/>
  <c r="F41" i="5"/>
  <c r="G1018" i="1"/>
  <c r="G1017" i="1"/>
  <c r="G1015" i="1"/>
  <c r="G1013" i="1"/>
  <c r="G1014" i="1"/>
  <c r="F35" i="5"/>
  <c r="G1012" i="1"/>
  <c r="G1010" i="1"/>
  <c r="G1007" i="1"/>
  <c r="G1008" i="1"/>
  <c r="F29" i="5"/>
  <c r="G1006" i="1"/>
  <c r="G1004" i="1"/>
  <c r="G1003" i="1"/>
  <c r="G1002" i="1"/>
  <c r="G1001" i="1"/>
  <c r="G1000" i="1"/>
  <c r="G999" i="1"/>
  <c r="E12" i="5"/>
  <c r="D990" i="1" s="1"/>
  <c r="G997" i="1"/>
  <c r="G998" i="1"/>
  <c r="G996" i="1"/>
  <c r="G995" i="1"/>
  <c r="G993" i="1"/>
  <c r="G991" i="1"/>
  <c r="G992" i="1"/>
  <c r="G986" i="1"/>
  <c r="G290" i="1"/>
  <c r="G413" i="1"/>
  <c r="G288" i="1"/>
  <c r="G412" i="1"/>
  <c r="E273" i="9"/>
  <c r="B273" i="9" s="1"/>
  <c r="G649" i="1"/>
  <c r="G647" i="1"/>
  <c r="H688" i="1"/>
  <c r="H713" i="1"/>
  <c r="G70" i="1"/>
  <c r="G71" i="1"/>
  <c r="E70" i="9"/>
  <c r="G716" i="1"/>
  <c r="G715" i="1"/>
  <c r="G714" i="1"/>
  <c r="G713" i="1"/>
  <c r="G712" i="1"/>
  <c r="E42" i="9"/>
  <c r="B42" i="9" s="1"/>
  <c r="G711" i="1"/>
  <c r="G710" i="1"/>
  <c r="G709" i="1"/>
  <c r="G703" i="1"/>
  <c r="G690" i="1"/>
  <c r="G689" i="1"/>
  <c r="G669" i="1"/>
  <c r="H642" i="1"/>
  <c r="H645" i="1"/>
  <c r="G644" i="1"/>
  <c r="G642" i="1"/>
  <c r="G645" i="1"/>
  <c r="F652" i="4"/>
  <c r="G641" i="1"/>
  <c r="G398" i="1"/>
  <c r="H389" i="1"/>
  <c r="H386" i="1"/>
  <c r="G397" i="1"/>
  <c r="H364" i="1"/>
  <c r="D359" i="1"/>
  <c r="G361" i="1"/>
  <c r="E363" i="4"/>
  <c r="D358" i="1" s="1"/>
  <c r="G351" i="1"/>
  <c r="G354" i="1"/>
  <c r="E351" i="4"/>
  <c r="D346" i="1" s="1"/>
  <c r="G307" i="1"/>
  <c r="G308" i="1"/>
  <c r="E298" i="4"/>
  <c r="D293" i="1" s="1"/>
  <c r="E57" i="9"/>
  <c r="B57" i="9" s="1"/>
  <c r="F225" i="9"/>
  <c r="B225" i="9" s="1"/>
  <c r="E196" i="4"/>
  <c r="D192" i="1" s="1"/>
  <c r="G260" i="1"/>
  <c r="H260" i="1"/>
  <c r="F264" i="4"/>
  <c r="E263" i="4"/>
  <c r="D259" i="1" s="1"/>
  <c r="B70" i="9"/>
  <c r="H243" i="1"/>
  <c r="E224" i="4"/>
  <c r="D220" i="1" s="1"/>
  <c r="G208" i="1"/>
  <c r="F210" i="4"/>
  <c r="G206" i="1"/>
  <c r="G207" i="1"/>
  <c r="G191" i="1"/>
  <c r="G190" i="1"/>
  <c r="G189" i="1"/>
  <c r="F188" i="4"/>
  <c r="E46" i="9"/>
  <c r="B46" i="9" s="1"/>
  <c r="G188" i="1"/>
  <c r="H187" i="1"/>
  <c r="G186" i="1"/>
  <c r="G185" i="1"/>
  <c r="H184" i="1"/>
  <c r="G183" i="1"/>
  <c r="G182" i="1"/>
  <c r="F177" i="4"/>
  <c r="B221" i="9"/>
  <c r="E45" i="9"/>
  <c r="B45" i="9" s="1"/>
  <c r="F219" i="9"/>
  <c r="B219" i="9" s="1"/>
  <c r="E43" i="9"/>
  <c r="B43" i="9" s="1"/>
  <c r="G173" i="1"/>
  <c r="G165" i="1"/>
  <c r="E41" i="9"/>
  <c r="B41" i="9" s="1"/>
  <c r="G160" i="1"/>
  <c r="G155" i="1"/>
  <c r="G157" i="1"/>
  <c r="G152" i="1"/>
  <c r="E152" i="4"/>
  <c r="D148" i="1" s="1"/>
  <c r="H148" i="1" s="1"/>
  <c r="G149" i="1"/>
  <c r="G151" i="1"/>
  <c r="G135" i="1"/>
  <c r="H135" i="1"/>
  <c r="F139" i="4"/>
  <c r="G130" i="1"/>
  <c r="G129" i="1"/>
  <c r="G120" i="1"/>
  <c r="H120" i="1"/>
  <c r="G113" i="1"/>
  <c r="E38" i="9"/>
  <c r="B38" i="9" s="1"/>
  <c r="G83" i="1"/>
  <c r="G82" i="1"/>
  <c r="G79" i="1"/>
  <c r="G81" i="1"/>
  <c r="G77" i="1"/>
  <c r="G76" i="1"/>
  <c r="G75" i="1"/>
  <c r="G73" i="1"/>
  <c r="G74" i="1"/>
  <c r="E50" i="4"/>
  <c r="D46" i="1" s="1"/>
  <c r="F74" i="4"/>
  <c r="E34" i="9"/>
  <c r="B34" i="9" s="1"/>
  <c r="E30" i="9"/>
  <c r="B30" i="9" s="1"/>
  <c r="H50" i="1"/>
  <c r="F54" i="4"/>
  <c r="E300" i="9"/>
  <c r="B300" i="9" s="1"/>
  <c r="B217" i="9"/>
  <c r="E286" i="9"/>
  <c r="B286" i="9" s="1"/>
  <c r="E292" i="9"/>
  <c r="B292" i="9" s="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5" i="1"/>
  <c r="H1387" i="1"/>
  <c r="H1389" i="1"/>
  <c r="H1391" i="1"/>
  <c r="H1393" i="1"/>
  <c r="H1395" i="1"/>
  <c r="H1397" i="1"/>
  <c r="H1399" i="1"/>
  <c r="H1401" i="1"/>
  <c r="H1403" i="1"/>
  <c r="H1405" i="1"/>
  <c r="H140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28" i="1"/>
  <c r="H1384" i="1"/>
  <c r="H1386" i="1"/>
  <c r="H1388" i="1"/>
  <c r="H1390" i="1"/>
  <c r="H1392" i="1"/>
  <c r="H1394" i="1"/>
  <c r="H1396" i="1"/>
  <c r="H1398" i="1"/>
  <c r="H1400" i="1"/>
  <c r="H1402" i="1"/>
  <c r="H1404" i="1"/>
  <c r="H1406" i="1"/>
  <c r="J1446" i="1"/>
  <c r="J1464" i="1"/>
  <c r="J1468" i="1"/>
  <c r="J1474" i="1"/>
  <c r="J1479" i="1"/>
  <c r="H1494" i="1"/>
  <c r="G1494" i="1"/>
  <c r="H1498" i="1"/>
  <c r="G1498" i="1"/>
  <c r="H1502" i="1"/>
  <c r="G1502" i="1"/>
  <c r="H1506" i="1"/>
  <c r="G1506" i="1"/>
  <c r="H1510" i="1"/>
  <c r="G1510" i="1"/>
  <c r="H1514" i="1"/>
  <c r="G1514" i="1"/>
  <c r="E82" i="4"/>
  <c r="D78" i="1" s="1"/>
  <c r="E106" i="4"/>
  <c r="D102" i="1" s="1"/>
  <c r="F124" i="4"/>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8" i="1"/>
  <c r="G1439" i="1"/>
  <c r="I1439" i="1" s="1"/>
  <c r="G1441" i="1"/>
  <c r="I1441" i="1" s="1"/>
  <c r="G1443" i="1"/>
  <c r="I1443" i="1" s="1"/>
  <c r="G1445" i="1"/>
  <c r="G1447" i="1"/>
  <c r="I1447" i="1" s="1"/>
  <c r="J1447" i="1"/>
  <c r="H1448" i="1"/>
  <c r="I1448" i="1" s="1"/>
  <c r="G1451" i="1"/>
  <c r="I1451" i="1" s="1"/>
  <c r="J1451" i="1"/>
  <c r="H1452" i="1"/>
  <c r="I1452" i="1" s="1"/>
  <c r="G1455" i="1"/>
  <c r="I1455" i="1" s="1"/>
  <c r="J1455" i="1"/>
  <c r="H1456" i="1"/>
  <c r="I1456" i="1" s="1"/>
  <c r="G1459" i="1"/>
  <c r="I1459" i="1" s="1"/>
  <c r="J1459" i="1"/>
  <c r="H1460" i="1"/>
  <c r="I1460" i="1" s="1"/>
  <c r="G1463" i="1"/>
  <c r="G1467" i="1"/>
  <c r="G1473" i="1"/>
  <c r="G1478" i="1"/>
  <c r="H1481" i="1"/>
  <c r="G1483" i="1"/>
  <c r="G1486" i="1"/>
  <c r="H1489" i="1"/>
  <c r="G1491" i="1"/>
  <c r="G1519" i="1"/>
  <c r="G1523" i="1"/>
  <c r="G1527" i="1"/>
  <c r="G1531" i="1"/>
  <c r="G1535" i="1"/>
  <c r="G1539" i="1"/>
  <c r="G1543" i="1"/>
  <c r="G1547" i="1"/>
  <c r="G1551" i="1"/>
  <c r="G1555" i="1"/>
  <c r="G1559" i="1"/>
  <c r="G1563" i="1"/>
  <c r="G1567" i="1"/>
  <c r="G1571" i="1"/>
  <c r="G1575" i="1"/>
  <c r="G1579" i="1"/>
  <c r="D50" i="4"/>
  <c r="F51" i="4"/>
  <c r="H21" i="9"/>
  <c r="H1445" i="1"/>
  <c r="G1446" i="1"/>
  <c r="I1446" i="1" s="1"/>
  <c r="I1450" i="1"/>
  <c r="G1454" i="1"/>
  <c r="I1458" i="1"/>
  <c r="G1462" i="1"/>
  <c r="I1462" i="1" s="1"/>
  <c r="J1462" i="1"/>
  <c r="H1463" i="1"/>
  <c r="H1464" i="1"/>
  <c r="I1464" i="1" s="1"/>
  <c r="G1466" i="1"/>
  <c r="I1466" i="1" s="1"/>
  <c r="J1466" i="1"/>
  <c r="H1467" i="1"/>
  <c r="H1468" i="1"/>
  <c r="I1468" i="1" s="1"/>
  <c r="G1472" i="1"/>
  <c r="I1472" i="1" s="1"/>
  <c r="J1472" i="1"/>
  <c r="H1473" i="1"/>
  <c r="H1474" i="1"/>
  <c r="I1474" i="1" s="1"/>
  <c r="G1477" i="1"/>
  <c r="I1477" i="1" s="1"/>
  <c r="J1477" i="1"/>
  <c r="H1478" i="1"/>
  <c r="H1479" i="1"/>
  <c r="I1479" i="1" s="1"/>
  <c r="F7" i="4"/>
  <c r="G1449" i="1"/>
  <c r="I1449" i="1" s="1"/>
  <c r="J1449" i="1"/>
  <c r="G1453" i="1"/>
  <c r="G1457" i="1"/>
  <c r="I1457" i="1" s="1"/>
  <c r="J1457" i="1"/>
  <c r="G1461" i="1"/>
  <c r="I1465" i="1"/>
  <c r="I1471" i="1"/>
  <c r="I1476"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82" i="4"/>
  <c r="D6" i="4" s="1"/>
  <c r="F83" i="4"/>
  <c r="D106" i="4"/>
  <c r="F107" i="4"/>
  <c r="G178" i="9"/>
  <c r="E178" i="9" s="1"/>
  <c r="B178" i="9" s="1"/>
  <c r="F215" i="4"/>
  <c r="F299" i="4"/>
  <c r="E350" i="4"/>
  <c r="E407" i="4" s="1"/>
  <c r="D402" i="1" s="1"/>
  <c r="F422" i="4"/>
  <c r="G210" i="9"/>
  <c r="E210" i="9" s="1"/>
  <c r="B210" i="9" s="1"/>
  <c r="G194" i="9"/>
  <c r="E194" i="9" s="1"/>
  <c r="B194" i="9" s="1"/>
  <c r="D421" i="4"/>
  <c r="G202" i="9"/>
  <c r="E202" i="9" s="1"/>
  <c r="B202" i="9" s="1"/>
  <c r="F466" i="4"/>
  <c r="H166" i="9"/>
  <c r="F490" i="4"/>
  <c r="D484" i="4"/>
  <c r="D529" i="4"/>
  <c r="F135" i="5"/>
  <c r="D134" i="5"/>
  <c r="D146" i="5"/>
  <c r="F149" i="5"/>
  <c r="G290" i="9"/>
  <c r="E290" i="9" s="1"/>
  <c r="B290" i="9" s="1"/>
  <c r="D196" i="4"/>
  <c r="D224" i="4"/>
  <c r="F231" i="4"/>
  <c r="D311" i="4"/>
  <c r="F345" i="4"/>
  <c r="D344" i="4"/>
  <c r="D644" i="4"/>
  <c r="F417" i="4"/>
  <c r="D459" i="4"/>
  <c r="F8" i="5"/>
  <c r="E7" i="5"/>
  <c r="F13" i="5"/>
  <c r="D12" i="5"/>
  <c r="G310" i="9"/>
  <c r="E310" i="9" s="1"/>
  <c r="B310" i="9" s="1"/>
  <c r="F206" i="5"/>
  <c r="E89" i="6"/>
  <c r="D1383" i="1" s="1"/>
  <c r="F351" i="4"/>
  <c r="F369" i="4"/>
  <c r="D363" i="4"/>
  <c r="D350" i="4" s="1"/>
  <c r="F516" i="4"/>
  <c r="D515" i="4"/>
  <c r="F581" i="4"/>
  <c r="D580" i="4"/>
  <c r="F70" i="5"/>
  <c r="E69" i="5"/>
  <c r="F79" i="5"/>
  <c r="D78" i="5"/>
  <c r="D68" i="5" s="1"/>
  <c r="D245" i="5"/>
  <c r="F115" i="6"/>
  <c r="D114" i="6"/>
  <c r="E163" i="4"/>
  <c r="D159" i="1" s="1"/>
  <c r="F247" i="4"/>
  <c r="F397" i="4"/>
  <c r="D396" i="4"/>
  <c r="F418" i="4"/>
  <c r="D472" i="4"/>
  <c r="E515" i="4"/>
  <c r="D509" i="1" s="1"/>
  <c r="G199" i="9"/>
  <c r="E199" i="9" s="1"/>
  <c r="B199" i="9" s="1"/>
  <c r="G143" i="9"/>
  <c r="E143" i="9" s="1"/>
  <c r="B143" i="9" s="1"/>
  <c r="F603" i="4"/>
  <c r="E625" i="4"/>
  <c r="D619" i="1" s="1"/>
  <c r="D643" i="4"/>
  <c r="E114" i="6"/>
  <c r="G315" i="9"/>
  <c r="E315" i="9" s="1"/>
  <c r="G207" i="9"/>
  <c r="E207" i="9" s="1"/>
  <c r="B207" i="9" s="1"/>
  <c r="B159" i="9"/>
  <c r="G170" i="9"/>
  <c r="E170" i="9" s="1"/>
  <c r="B170" i="9" s="1"/>
  <c r="G174" i="9"/>
  <c r="E174" i="9" s="1"/>
  <c r="B174" i="9" s="1"/>
  <c r="G182" i="9"/>
  <c r="E182" i="9" s="1"/>
  <c r="B182" i="9" s="1"/>
  <c r="G196" i="9"/>
  <c r="E196" i="9" s="1"/>
  <c r="B196" i="9" s="1"/>
  <c r="G212" i="9"/>
  <c r="E212" i="9" s="1"/>
  <c r="B212" i="9" s="1"/>
  <c r="D567" i="4"/>
  <c r="D625" i="4"/>
  <c r="D87" i="5"/>
  <c r="D176" i="5"/>
  <c r="D190" i="5"/>
  <c r="D238" i="5"/>
  <c r="D258" i="5"/>
  <c r="D5" i="6"/>
  <c r="D89" i="6"/>
  <c r="B68" i="9"/>
  <c r="B84" i="9"/>
  <c r="B100" i="9"/>
  <c r="B116" i="9"/>
  <c r="B132" i="9"/>
  <c r="B158" i="9"/>
  <c r="H165" i="9"/>
  <c r="B251" i="9"/>
  <c r="G275" i="9"/>
  <c r="E275" i="9" s="1"/>
  <c r="B275" i="9" s="1"/>
  <c r="G289" i="9"/>
  <c r="E289" i="9" s="1"/>
  <c r="B289" i="9" s="1"/>
  <c r="F626" i="4"/>
  <c r="E87" i="5"/>
  <c r="D1065" i="1" s="1"/>
  <c r="E176" i="5"/>
  <c r="F177" i="5"/>
  <c r="E66" i="9"/>
  <c r="B66" i="9" s="1"/>
  <c r="B71" i="9"/>
  <c r="E82" i="9"/>
  <c r="B82" i="9" s="1"/>
  <c r="B87" i="9"/>
  <c r="E98" i="9"/>
  <c r="B98" i="9" s="1"/>
  <c r="B103" i="9"/>
  <c r="E114" i="9"/>
  <c r="B114" i="9" s="1"/>
  <c r="B119" i="9"/>
  <c r="E130" i="9"/>
  <c r="B130" i="9" s="1"/>
  <c r="B135" i="9"/>
  <c r="B144" i="9"/>
  <c r="B151" i="9"/>
  <c r="B160" i="9"/>
  <c r="G169" i="9"/>
  <c r="E169" i="9" s="1"/>
  <c r="B169" i="9" s="1"/>
  <c r="G173" i="9"/>
  <c r="E173" i="9" s="1"/>
  <c r="B173" i="9" s="1"/>
  <c r="G177" i="9"/>
  <c r="E177" i="9" s="1"/>
  <c r="B177" i="9" s="1"/>
  <c r="G181" i="9"/>
  <c r="E181" i="9" s="1"/>
  <c r="B181" i="9" s="1"/>
  <c r="B229" i="9"/>
  <c r="B245" i="9"/>
  <c r="B267" i="9"/>
  <c r="G168" i="9"/>
  <c r="E168" i="9" s="1"/>
  <c r="B168" i="9" s="1"/>
  <c r="G172" i="9"/>
  <c r="E172" i="9" s="1"/>
  <c r="B172" i="9" s="1"/>
  <c r="G176" i="9"/>
  <c r="E176" i="9" s="1"/>
  <c r="B176" i="9" s="1"/>
  <c r="G180" i="9"/>
  <c r="E180" i="9" s="1"/>
  <c r="B180" i="9" s="1"/>
  <c r="G184" i="9"/>
  <c r="E184" i="9" s="1"/>
  <c r="B184" i="9" s="1"/>
  <c r="G187" i="9"/>
  <c r="E187" i="9" s="1"/>
  <c r="B187" i="9" s="1"/>
  <c r="G195" i="9"/>
  <c r="E195" i="9" s="1"/>
  <c r="B195" i="9" s="1"/>
  <c r="G198" i="9"/>
  <c r="E198" i="9" s="1"/>
  <c r="B198" i="9" s="1"/>
  <c r="G203" i="9"/>
  <c r="E203" i="9" s="1"/>
  <c r="B203" i="9" s="1"/>
  <c r="G206" i="9"/>
  <c r="E206" i="9" s="1"/>
  <c r="B206" i="9" s="1"/>
  <c r="G211" i="9"/>
  <c r="E211" i="9" s="1"/>
  <c r="B211" i="9" s="1"/>
  <c r="M213" i="9"/>
  <c r="L213" i="9"/>
  <c r="G209" i="9"/>
  <c r="E209" i="9" s="1"/>
  <c r="B209" i="9" s="1"/>
  <c r="G205" i="9"/>
  <c r="E205" i="9" s="1"/>
  <c r="B205" i="9" s="1"/>
  <c r="G201" i="9"/>
  <c r="E201" i="9" s="1"/>
  <c r="B201" i="9" s="1"/>
  <c r="G197" i="9"/>
  <c r="E197" i="9" s="1"/>
  <c r="B197" i="9" s="1"/>
  <c r="G193" i="9"/>
  <c r="E193" i="9" s="1"/>
  <c r="B193" i="9" s="1"/>
  <c r="G192" i="9"/>
  <c r="E192" i="9" s="1"/>
  <c r="G188" i="9"/>
  <c r="E188" i="9" s="1"/>
  <c r="B188" i="9" s="1"/>
  <c r="G279" i="9"/>
  <c r="E279" i="9" s="1"/>
  <c r="B279" i="9" s="1"/>
  <c r="I10" i="9"/>
  <c r="E146" i="9"/>
  <c r="B146" i="9" s="1"/>
  <c r="E154" i="9"/>
  <c r="B154" i="9" s="1"/>
  <c r="G161" i="9"/>
  <c r="E161" i="9" s="1"/>
  <c r="B161" i="9" s="1"/>
  <c r="G162" i="9"/>
  <c r="E162" i="9" s="1"/>
  <c r="B162" i="9" s="1"/>
  <c r="G163" i="9"/>
  <c r="E163" i="9" s="1"/>
  <c r="B163" i="9" s="1"/>
  <c r="G164" i="9"/>
  <c r="E164" i="9" s="1"/>
  <c r="B164" i="9" s="1"/>
  <c r="G165" i="9"/>
  <c r="E165" i="9" s="1"/>
  <c r="B165" i="9" s="1"/>
  <c r="G166" i="9"/>
  <c r="E166" i="9" s="1"/>
  <c r="B166" i="9" s="1"/>
  <c r="G167" i="9"/>
  <c r="E167" i="9" s="1"/>
  <c r="B167" i="9" s="1"/>
  <c r="G171" i="9"/>
  <c r="E171" i="9" s="1"/>
  <c r="B171" i="9" s="1"/>
  <c r="G175" i="9"/>
  <c r="E175" i="9" s="1"/>
  <c r="B175" i="9" s="1"/>
  <c r="G179" i="9"/>
  <c r="E179" i="9" s="1"/>
  <c r="B179" i="9" s="1"/>
  <c r="G183" i="9"/>
  <c r="E183" i="9" s="1"/>
  <c r="B183" i="9" s="1"/>
  <c r="G186" i="9"/>
  <c r="E186" i="9" s="1"/>
  <c r="B186" i="9" s="1"/>
  <c r="G189" i="9"/>
  <c r="E189" i="9" s="1"/>
  <c r="B189" i="9" s="1"/>
  <c r="L192" i="9"/>
  <c r="F192" i="9" s="1"/>
  <c r="G200" i="9"/>
  <c r="E200" i="9" s="1"/>
  <c r="B200" i="9" s="1"/>
  <c r="G208" i="9"/>
  <c r="E208" i="9" s="1"/>
  <c r="B208" i="9" s="1"/>
  <c r="F216" i="9"/>
  <c r="B216" i="9" s="1"/>
  <c r="F224" i="9"/>
  <c r="B224" i="9" s="1"/>
  <c r="F232" i="9"/>
  <c r="B232" i="9" s="1"/>
  <c r="F240" i="9"/>
  <c r="B240" i="9" s="1"/>
  <c r="F248" i="9"/>
  <c r="B248" i="9" s="1"/>
  <c r="B253" i="9"/>
  <c r="F264" i="9"/>
  <c r="B264" i="9" s="1"/>
  <c r="B269" i="9"/>
  <c r="B283" i="9"/>
  <c r="E297" i="9"/>
  <c r="B297" i="9" s="1"/>
  <c r="B257" i="9"/>
  <c r="B265" i="9"/>
  <c r="F215" i="9"/>
  <c r="B215" i="9" s="1"/>
  <c r="F223" i="9"/>
  <c r="B223" i="9" s="1"/>
  <c r="F231" i="9"/>
  <c r="B231" i="9" s="1"/>
  <c r="F239" i="9"/>
  <c r="B239" i="9" s="1"/>
  <c r="F247" i="9"/>
  <c r="B247" i="9" s="1"/>
  <c r="F255" i="9"/>
  <c r="B255" i="9" s="1"/>
  <c r="F263" i="9"/>
  <c r="B263" i="9" s="1"/>
  <c r="F271" i="9"/>
  <c r="B271" i="9" s="1"/>
  <c r="I1444" i="1" l="1"/>
  <c r="G1437" i="1"/>
  <c r="I1440" i="1"/>
  <c r="C1436" i="1"/>
  <c r="H29" i="3"/>
  <c r="D1299" i="1"/>
  <c r="I24" i="3"/>
  <c r="G1525" i="1"/>
  <c r="H1525" i="1"/>
  <c r="I35" i="3"/>
  <c r="C1518" i="1"/>
  <c r="D42" i="8"/>
  <c r="G312" i="9" s="1"/>
  <c r="E312" i="9" s="1"/>
  <c r="B312" i="9" s="1"/>
  <c r="E237" i="5"/>
  <c r="E175" i="5" s="1"/>
  <c r="D1152" i="1" s="1"/>
  <c r="H1223" i="1"/>
  <c r="G1223" i="1"/>
  <c r="G1216" i="1"/>
  <c r="G1154" i="1"/>
  <c r="G1113" i="1"/>
  <c r="H1113" i="1"/>
  <c r="H359" i="1"/>
  <c r="G359" i="1"/>
  <c r="H346" i="1"/>
  <c r="G346" i="1"/>
  <c r="G259" i="1"/>
  <c r="H259" i="1"/>
  <c r="F263" i="4"/>
  <c r="F152" i="4"/>
  <c r="G21" i="9"/>
  <c r="E21" i="9" s="1"/>
  <c r="G148" i="1"/>
  <c r="E6" i="4"/>
  <c r="I16" i="3" s="1"/>
  <c r="F350" i="4"/>
  <c r="C345" i="1"/>
  <c r="H21" i="3"/>
  <c r="C1046" i="1"/>
  <c r="F6" i="4"/>
  <c r="H16" i="3"/>
  <c r="C2" i="1"/>
  <c r="F89" i="6"/>
  <c r="C1383" i="1"/>
  <c r="G309" i="9"/>
  <c r="E309" i="9" s="1"/>
  <c r="B309" i="9" s="1"/>
  <c r="F190" i="5"/>
  <c r="C1167" i="1"/>
  <c r="F567" i="4"/>
  <c r="C561" i="1"/>
  <c r="E68" i="5"/>
  <c r="E6" i="5" s="1"/>
  <c r="D1047" i="1"/>
  <c r="E528" i="4"/>
  <c r="F12" i="5"/>
  <c r="D7" i="5"/>
  <c r="C990" i="1"/>
  <c r="F459" i="4"/>
  <c r="C453" i="1"/>
  <c r="F196" i="4"/>
  <c r="C192" i="1"/>
  <c r="F484" i="4"/>
  <c r="C478" i="1"/>
  <c r="F106" i="4"/>
  <c r="C102" i="1"/>
  <c r="D151" i="4"/>
  <c r="I1478" i="1"/>
  <c r="F213" i="9"/>
  <c r="B213" i="9" s="1"/>
  <c r="I22" i="3"/>
  <c r="D1153" i="1"/>
  <c r="F5" i="6"/>
  <c r="D141" i="6"/>
  <c r="H24" i="3"/>
  <c r="C1299" i="1"/>
  <c r="F176" i="5"/>
  <c r="H22" i="3"/>
  <c r="C1153" i="1"/>
  <c r="B315" i="9"/>
  <c r="E314" i="9"/>
  <c r="I10" i="3" s="1"/>
  <c r="F472" i="4"/>
  <c r="C466" i="1"/>
  <c r="F245" i="5"/>
  <c r="C1222" i="1"/>
  <c r="F515" i="4"/>
  <c r="C509" i="1"/>
  <c r="F311" i="4"/>
  <c r="C306" i="1"/>
  <c r="D420" i="4"/>
  <c r="F421" i="4"/>
  <c r="C415" i="1"/>
  <c r="E408" i="4"/>
  <c r="D403" i="1" s="1"/>
  <c r="D345" i="1"/>
  <c r="F50" i="4"/>
  <c r="C46" i="1"/>
  <c r="I1473" i="1"/>
  <c r="E151" i="4"/>
  <c r="E412" i="4"/>
  <c r="F258" i="5"/>
  <c r="C1235" i="1"/>
  <c r="F87" i="5"/>
  <c r="C1065" i="1"/>
  <c r="I27" i="3"/>
  <c r="D1408" i="1"/>
  <c r="G159" i="1"/>
  <c r="H159" i="1"/>
  <c r="F78" i="5"/>
  <c r="C1056" i="1"/>
  <c r="F580" i="4"/>
  <c r="C574" i="1"/>
  <c r="I20" i="3"/>
  <c r="D985" i="1"/>
  <c r="F644" i="4"/>
  <c r="C638" i="1"/>
  <c r="F146" i="5"/>
  <c r="C1124" i="1"/>
  <c r="F69" i="5"/>
  <c r="D298" i="4"/>
  <c r="F163" i="4"/>
  <c r="F82" i="4"/>
  <c r="C78" i="1"/>
  <c r="I1467" i="1"/>
  <c r="B192" i="9"/>
  <c r="D237" i="5"/>
  <c r="F238" i="5"/>
  <c r="C1215" i="1"/>
  <c r="F625" i="4"/>
  <c r="C619" i="1"/>
  <c r="F643" i="4"/>
  <c r="C637" i="1"/>
  <c r="F396" i="4"/>
  <c r="C391" i="1"/>
  <c r="F114" i="6"/>
  <c r="H27" i="3"/>
  <c r="C1408" i="1"/>
  <c r="F363" i="4"/>
  <c r="C358" i="1"/>
  <c r="F344" i="4"/>
  <c r="C339" i="1"/>
  <c r="F224" i="4"/>
  <c r="C220" i="1"/>
  <c r="E141" i="6"/>
  <c r="F134" i="5"/>
  <c r="C1112" i="1"/>
  <c r="F529" i="4"/>
  <c r="D528" i="4"/>
  <c r="C523" i="1"/>
  <c r="E420" i="4"/>
  <c r="I1463" i="1"/>
  <c r="H1436" i="1" l="1"/>
  <c r="G1436" i="1"/>
  <c r="G1518" i="1"/>
  <c r="H1518" i="1"/>
  <c r="C1517" i="1"/>
  <c r="H1517" i="1" s="1"/>
  <c r="I34" i="3"/>
  <c r="K1450" i="9"/>
  <c r="H19" i="9"/>
  <c r="E19" i="9" s="1"/>
  <c r="B19" i="9" s="1"/>
  <c r="G313" i="9"/>
  <c r="E313" i="9" s="1"/>
  <c r="I23" i="3"/>
  <c r="D1214" i="1"/>
  <c r="D2" i="1"/>
  <c r="H619" i="1"/>
  <c r="G619" i="1"/>
  <c r="H1065" i="1"/>
  <c r="G1065" i="1"/>
  <c r="E289" i="4"/>
  <c r="I17" i="3"/>
  <c r="D147" i="1"/>
  <c r="F420" i="4"/>
  <c r="D635" i="4"/>
  <c r="C414" i="1"/>
  <c r="F7" i="5"/>
  <c r="D6" i="5"/>
  <c r="H20" i="3"/>
  <c r="C985" i="1"/>
  <c r="I21" i="3"/>
  <c r="D1046" i="1"/>
  <c r="H2" i="1"/>
  <c r="G2" i="1"/>
  <c r="F68" i="5"/>
  <c r="E635" i="4"/>
  <c r="D629" i="1" s="1"/>
  <c r="D414" i="1"/>
  <c r="H1112" i="1"/>
  <c r="G1112" i="1"/>
  <c r="F237" i="5"/>
  <c r="H23" i="3"/>
  <c r="C1214" i="1"/>
  <c r="H574" i="1"/>
  <c r="G574" i="1"/>
  <c r="H523" i="1"/>
  <c r="G523" i="1"/>
  <c r="H339" i="1"/>
  <c r="G339" i="1"/>
  <c r="B21" i="9"/>
  <c r="F298" i="4"/>
  <c r="D407" i="4"/>
  <c r="C293" i="1"/>
  <c r="G1517" i="1"/>
  <c r="H11" i="3"/>
  <c r="H306" i="1"/>
  <c r="G306" i="1"/>
  <c r="H1222" i="1"/>
  <c r="G1222" i="1"/>
  <c r="F141" i="6"/>
  <c r="H28" i="3"/>
  <c r="C1435" i="1"/>
  <c r="H478" i="1"/>
  <c r="G478" i="1"/>
  <c r="H453" i="1"/>
  <c r="G453" i="1"/>
  <c r="G561" i="1"/>
  <c r="H561" i="1"/>
  <c r="H345" i="1"/>
  <c r="G345" i="1"/>
  <c r="H391" i="1"/>
  <c r="G391" i="1"/>
  <c r="H1408" i="1"/>
  <c r="G1408" i="1"/>
  <c r="D636" i="4"/>
  <c r="F528" i="4"/>
  <c r="C522" i="1"/>
  <c r="I28" i="3"/>
  <c r="D1435" i="1"/>
  <c r="H637" i="1"/>
  <c r="G637" i="1"/>
  <c r="H1215" i="1"/>
  <c r="G1215" i="1"/>
  <c r="H78" i="1"/>
  <c r="G78" i="1"/>
  <c r="H1056" i="1"/>
  <c r="G1056" i="1"/>
  <c r="H1235" i="1"/>
  <c r="G1235" i="1"/>
  <c r="G46" i="1"/>
  <c r="H46" i="1"/>
  <c r="H415" i="1"/>
  <c r="G415" i="1"/>
  <c r="D175" i="5"/>
  <c r="D289" i="4"/>
  <c r="H17" i="3"/>
  <c r="F151" i="4"/>
  <c r="C147" i="1"/>
  <c r="E636" i="4"/>
  <c r="D630" i="1" s="1"/>
  <c r="D522" i="1"/>
  <c r="H1383" i="1"/>
  <c r="G1383" i="1"/>
  <c r="H1046" i="1"/>
  <c r="G1046" i="1"/>
  <c r="H220" i="1"/>
  <c r="G220" i="1"/>
  <c r="H358" i="1"/>
  <c r="G358" i="1"/>
  <c r="H1124" i="1"/>
  <c r="G1124" i="1"/>
  <c r="G638" i="1"/>
  <c r="H638" i="1"/>
  <c r="H278" i="9"/>
  <c r="D984" i="1"/>
  <c r="E639" i="4"/>
  <c r="D407" i="1"/>
  <c r="H509" i="1"/>
  <c r="G509" i="1"/>
  <c r="H466" i="1"/>
  <c r="G466" i="1"/>
  <c r="H1153" i="1"/>
  <c r="G1153" i="1"/>
  <c r="H9" i="3"/>
  <c r="H1299" i="1"/>
  <c r="G1299" i="1"/>
  <c r="G317" i="9"/>
  <c r="E317" i="9" s="1"/>
  <c r="H102" i="1"/>
  <c r="G102" i="1"/>
  <c r="H192" i="1"/>
  <c r="G192" i="1"/>
  <c r="H990" i="1"/>
  <c r="G990" i="1"/>
  <c r="H1047" i="1"/>
  <c r="G1047" i="1"/>
  <c r="H1167" i="1"/>
  <c r="G1167" i="1"/>
  <c r="D412" i="4"/>
  <c r="D408" i="4"/>
  <c r="B313" i="9" l="1"/>
  <c r="E311" i="9"/>
  <c r="F408" i="4"/>
  <c r="C403" i="1"/>
  <c r="H522" i="1"/>
  <c r="G522" i="1"/>
  <c r="H1214" i="1"/>
  <c r="G1214" i="1"/>
  <c r="K3" i="9"/>
  <c r="H293" i="1"/>
  <c r="G293" i="1"/>
  <c r="H985" i="1"/>
  <c r="G985" i="1"/>
  <c r="H414" i="1"/>
  <c r="G414" i="1"/>
  <c r="E316" i="9"/>
  <c r="I9" i="3" s="1"/>
  <c r="B317" i="9"/>
  <c r="D633" i="1"/>
  <c r="F636" i="4"/>
  <c r="C630" i="1"/>
  <c r="N3" i="9"/>
  <c r="I11" i="3"/>
  <c r="F407" i="4"/>
  <c r="C402" i="1"/>
  <c r="F635" i="4"/>
  <c r="C629" i="1"/>
  <c r="E291" i="4"/>
  <c r="D287" i="1" s="1"/>
  <c r="E413" i="4"/>
  <c r="D285" i="1"/>
  <c r="E290" i="4"/>
  <c r="D286" i="1" s="1"/>
  <c r="D291" i="4"/>
  <c r="F289" i="4"/>
  <c r="D413" i="4"/>
  <c r="D414" i="4" s="1"/>
  <c r="C285" i="1"/>
  <c r="D290" i="4"/>
  <c r="D639" i="4"/>
  <c r="F412" i="4"/>
  <c r="C407" i="1"/>
  <c r="H147" i="1"/>
  <c r="G147" i="1"/>
  <c r="F175" i="5"/>
  <c r="C1152" i="1"/>
  <c r="H1435" i="1"/>
  <c r="G1435" i="1"/>
  <c r="G284" i="9"/>
  <c r="E284" i="9" s="1"/>
  <c r="B284" i="9" s="1"/>
  <c r="G278" i="9"/>
  <c r="E278" i="9" s="1"/>
  <c r="F6" i="5"/>
  <c r="C984" i="1"/>
  <c r="C409" i="1" l="1"/>
  <c r="E640" i="4"/>
  <c r="E415" i="4"/>
  <c r="D410" i="1" s="1"/>
  <c r="D408" i="1"/>
  <c r="E414" i="4"/>
  <c r="H402" i="1"/>
  <c r="G402" i="1"/>
  <c r="H630" i="1"/>
  <c r="G630" i="1"/>
  <c r="E277" i="9"/>
  <c r="B278" i="9"/>
  <c r="H1152" i="1"/>
  <c r="G1152" i="1"/>
  <c r="H407" i="1"/>
  <c r="G407" i="1"/>
  <c r="F290" i="4"/>
  <c r="C286" i="1"/>
  <c r="F291" i="4"/>
  <c r="C287" i="1"/>
  <c r="H285" i="1"/>
  <c r="G285" i="1"/>
  <c r="H403" i="1"/>
  <c r="G403" i="1"/>
  <c r="H629" i="1"/>
  <c r="G629" i="1"/>
  <c r="H8" i="3"/>
  <c r="H984" i="1"/>
  <c r="G984" i="1"/>
  <c r="F639" i="4"/>
  <c r="C633" i="1"/>
  <c r="D640" i="4"/>
  <c r="D415" i="4"/>
  <c r="F413" i="4"/>
  <c r="C408" i="1"/>
  <c r="D642" i="4" l="1"/>
  <c r="F640" i="4"/>
  <c r="C634" i="1"/>
  <c r="H408" i="1"/>
  <c r="G408" i="1"/>
  <c r="H633" i="1"/>
  <c r="G633" i="1"/>
  <c r="H287" i="1"/>
  <c r="G287" i="1"/>
  <c r="M3" i="9"/>
  <c r="I8" i="3"/>
  <c r="E642" i="4"/>
  <c r="D634" i="1"/>
  <c r="E641" i="4"/>
  <c r="F415" i="4"/>
  <c r="C410" i="1"/>
  <c r="D641" i="4"/>
  <c r="H286" i="1"/>
  <c r="G286" i="1"/>
  <c r="D409" i="1"/>
  <c r="H409" i="1" s="1"/>
  <c r="F414" i="4"/>
  <c r="G409" i="1" l="1"/>
  <c r="H410" i="1"/>
  <c r="G410" i="1"/>
  <c r="E646" i="4"/>
  <c r="D636" i="1"/>
  <c r="G634" i="1"/>
  <c r="H634" i="1"/>
  <c r="E645" i="4"/>
  <c r="D635" i="1"/>
  <c r="D645" i="4"/>
  <c r="F641" i="4"/>
  <c r="C635" i="1"/>
  <c r="F642" i="4"/>
  <c r="D646" i="4"/>
  <c r="C636" i="1"/>
  <c r="G636" i="1" l="1"/>
  <c r="H636" i="1"/>
  <c r="H635" i="1"/>
  <c r="G635" i="1"/>
  <c r="I18" i="3"/>
  <c r="D639" i="1"/>
  <c r="I19" i="3"/>
  <c r="D640" i="1"/>
  <c r="G276" i="9"/>
  <c r="E276" i="9" s="1"/>
  <c r="B276" i="9" s="1"/>
  <c r="F646" i="4"/>
  <c r="H19" i="3"/>
  <c r="C640" i="1"/>
  <c r="F645" i="4"/>
  <c r="H18" i="3"/>
  <c r="C639" i="1"/>
  <c r="H7" i="3" l="1"/>
  <c r="J3" i="9" s="1"/>
  <c r="G640" i="1"/>
  <c r="H640" i="1"/>
  <c r="G639" i="1"/>
  <c r="H639" i="1"/>
  <c r="G274" i="9" l="1"/>
  <c r="H18" i="9"/>
  <c r="H274" i="9"/>
  <c r="M272" i="9"/>
  <c r="L272" i="9"/>
  <c r="G18" i="9"/>
  <c r="E18" i="9" s="1"/>
  <c r="B18" i="9" s="1"/>
  <c r="K9" i="9"/>
  <c r="I5" i="9"/>
  <c r="J8" i="9"/>
  <c r="K11" i="9"/>
  <c r="J7" i="9"/>
  <c r="M15" i="9"/>
  <c r="K10" i="9"/>
  <c r="J6" i="9"/>
  <c r="J17" i="9"/>
  <c r="M16" i="9"/>
  <c r="G17" i="9"/>
  <c r="I11" i="9"/>
  <c r="G16" i="9"/>
  <c r="I7" i="9"/>
  <c r="J11" i="9"/>
  <c r="J5" i="9"/>
  <c r="H16" i="9"/>
  <c r="K5" i="9"/>
  <c r="I12" i="9"/>
  <c r="H17" i="9"/>
  <c r="I8" i="9"/>
  <c r="J12" i="9"/>
  <c r="I6" i="9"/>
  <c r="K12" i="9"/>
  <c r="G15" i="9"/>
  <c r="K6" i="9"/>
  <c r="J13" i="9"/>
  <c r="I9" i="9"/>
  <c r="L15" i="9"/>
  <c r="I13" i="9"/>
  <c r="K8" i="9"/>
  <c r="K13" i="9"/>
  <c r="I17" i="9"/>
  <c r="K7" i="9"/>
  <c r="H15" i="9"/>
  <c r="J10" i="9"/>
  <c r="L16" i="9"/>
  <c r="J9" i="9"/>
  <c r="F15" i="9" l="1"/>
  <c r="F16" i="9"/>
  <c r="E6" i="9"/>
  <c r="B6" i="9" s="1"/>
  <c r="E12" i="9"/>
  <c r="B12" i="9" s="1"/>
  <c r="E17" i="9"/>
  <c r="B17" i="9" s="1"/>
  <c r="F272" i="9"/>
  <c r="F20" i="9" s="1"/>
  <c r="E274" i="9"/>
  <c r="B274" i="9" s="1"/>
  <c r="E13" i="9"/>
  <c r="B13" i="9" s="1"/>
  <c r="E7" i="9"/>
  <c r="B7" i="9" s="1"/>
  <c r="E5" i="9"/>
  <c r="E15" i="9"/>
  <c r="E8" i="9"/>
  <c r="B8" i="9" s="1"/>
  <c r="E16" i="9"/>
  <c r="E10" i="9"/>
  <c r="B10" i="9" s="1"/>
  <c r="E9" i="9"/>
  <c r="B9" i="9" s="1"/>
  <c r="E11" i="9"/>
  <c r="B11" i="9" s="1"/>
  <c r="B16" i="9" l="1"/>
  <c r="B272" i="9"/>
  <c r="E20" i="9"/>
  <c r="I7" i="3" s="1"/>
  <c r="F14" i="9"/>
  <c r="F3" i="9" s="1"/>
  <c r="B5" i="9"/>
  <c r="E4" i="9"/>
  <c r="E1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<sst xmlns="http://schemas.openxmlformats.org/spreadsheetml/2006/main" count="4369" uniqueCount="3421">
  <si>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</si>
  <si>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</si>
  <si>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</si>
  <si>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</si>
  <si>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</si>
  <si>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</si>
  <si>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</si>
  <si>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</si>
  <si>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</si>
  <si>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</si>
  <si>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</si>
  <si>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</si>
  <si>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</si>
  <si>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</si>
  <si>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</si>
  <si>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</si>
  <si>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</si>
  <si>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</si>
  <si>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</si>
  <si>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</si>
  <si>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</si>
  <si>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</si>
  <si>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</si>
  <si>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</si>
  <si>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</si>
  <si>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</si>
  <si>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</si>
  <si>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</si>
  <si>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</si>
  <si>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</si>
  <si>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</si>
  <si>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ZADRU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</si>
  <si>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</si>
  <si>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</si>
  <si>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</si>
  <si>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</si>
  <si>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</si>
  <si>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</si>
  <si>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</si>
  <si>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</si>
  <si>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</si>
  <si>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</si>
  <si>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</si>
  <si>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</si>
  <si>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</si>
  <si>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</si>
  <si>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</si>
  <si>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</si>
  <si>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</si>
  <si>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23815 - SVEUČILIŠTE U ZADRU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</si>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</sst>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31256397.870000001</v>
      </c>
      <c r="D2" s="6">
        <f>'PR-RAS'!E6</f>
        <v>34345068.590000004</v>
      </c>
      <c r="E2" s="6">
        <v>0</v>
      </c>
      <c r="F2" s="6">
        <v>0</v>
      </c>
      <c r="G2" s="7">
        <f t="shared" ref="G2:G264" si="0">(B2/1000)*(C2*1+D2*2)</f>
        <v>99946.53505000002</v>
      </c>
      <c r="H2" s="7">
        <f t="shared" ref="H2:H264" si="1">ABS(C2-ROUND(C2,0))+ABS(D2-ROUND(D2,0))</f>
        <v>0.53999999538064003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6299935.4800000004</v>
      </c>
      <c r="D46" s="1">
        <f>'PR-RAS'!E50</f>
        <v>4231415.43</v>
      </c>
      <c r="E46" s="1">
        <v>0</v>
      </c>
      <c r="F46" s="1">
        <v>0</v>
      </c>
      <c r="G46" s="2">
        <f t="shared" si="0"/>
        <v>664324.48529999994</v>
      </c>
      <c r="H46" s="2">
        <f t="shared" si="1"/>
        <v>0.91000000014901161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41859.519999999997</v>
      </c>
      <c r="D47" s="1">
        <f>'PR-RAS'!E51</f>
        <v>54759.41</v>
      </c>
      <c r="E47" s="1">
        <v>0</v>
      </c>
      <c r="F47" s="1">
        <v>0</v>
      </c>
      <c r="G47" s="2">
        <f t="shared" si="0"/>
        <v>6963.4036399999995</v>
      </c>
      <c r="H47" s="2">
        <f t="shared" si="1"/>
        <v>0.89000000000669388</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41859.519999999997</v>
      </c>
      <c r="D48" s="1">
        <f>'PR-RAS'!E52</f>
        <v>54759.41</v>
      </c>
      <c r="E48" s="1">
        <v>0</v>
      </c>
      <c r="F48" s="1">
        <v>0</v>
      </c>
      <c r="G48" s="2">
        <f t="shared" si="0"/>
        <v>7114.7819799999997</v>
      </c>
      <c r="H48" s="2">
        <f t="shared" si="1"/>
        <v>0.89000000000669388</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1897409.7200000002</v>
      </c>
      <c r="D50" s="1">
        <f>'PR-RAS'!E54</f>
        <v>422372.75</v>
      </c>
      <c r="E50" s="1">
        <v>0</v>
      </c>
      <c r="F50" s="1">
        <v>0</v>
      </c>
      <c r="G50" s="2">
        <f t="shared" si="0"/>
        <v>134365.60578000001</v>
      </c>
      <c r="H50" s="2">
        <f t="shared" si="1"/>
        <v>0.52999999979510903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126255.37</v>
      </c>
      <c r="D51" s="1">
        <f>'PR-RAS'!E55</f>
        <v>37120.65</v>
      </c>
      <c r="E51" s="1">
        <v>0</v>
      </c>
      <c r="F51" s="1">
        <v>0</v>
      </c>
      <c r="G51" s="2">
        <f t="shared" si="0"/>
        <v>10024.833500000001</v>
      </c>
      <c r="H51" s="2">
        <f t="shared" si="1"/>
        <v>0.7199999999938882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1137910.42</v>
      </c>
      <c r="D53" s="1">
        <f>'PR-RAS'!E57</f>
        <v>385252.1</v>
      </c>
      <c r="E53" s="1">
        <v>0</v>
      </c>
      <c r="F53" s="1">
        <v>0</v>
      </c>
      <c r="G53" s="2">
        <f t="shared" si="0"/>
        <v>99237.560239999992</v>
      </c>
      <c r="H53" s="2">
        <f t="shared" si="1"/>
        <v>0.51999999990221113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633243.93000000005</v>
      </c>
      <c r="D54" s="1">
        <f>'PR-RAS'!E58</f>
        <v>0</v>
      </c>
      <c r="E54" s="1">
        <v>0</v>
      </c>
      <c r="F54" s="1">
        <v>0</v>
      </c>
      <c r="G54" s="2">
        <f t="shared" si="0"/>
        <v>33561.928290000003</v>
      </c>
      <c r="H54" s="2">
        <f t="shared" si="1"/>
        <v>6.9999999948777258E-2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500473.16</v>
      </c>
      <c r="D64" s="1">
        <f>'PR-RAS'!E68</f>
        <v>130715.01</v>
      </c>
      <c r="E64" s="1">
        <v>0</v>
      </c>
      <c r="F64" s="1">
        <v>0</v>
      </c>
      <c r="G64" s="2">
        <f t="shared" si="0"/>
        <v>47999.900339999993</v>
      </c>
      <c r="H64" s="2">
        <f t="shared" si="1"/>
        <v>0.16999999996914994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500473.16</v>
      </c>
      <c r="D65" s="1">
        <f>'PR-RAS'!E69</f>
        <v>130715.01</v>
      </c>
      <c r="E65" s="1">
        <v>0</v>
      </c>
      <c r="F65" s="1">
        <v>0</v>
      </c>
      <c r="G65" s="2">
        <f t="shared" si="0"/>
        <v>48761.803519999994</v>
      </c>
      <c r="H65" s="2">
        <f t="shared" si="1"/>
        <v>0.16999999996914994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235561.62</v>
      </c>
      <c r="D70" s="1">
        <f>'PR-RAS'!E74</f>
        <v>546392.66</v>
      </c>
      <c r="E70" s="1">
        <v>0</v>
      </c>
      <c r="F70" s="1">
        <v>0</v>
      </c>
      <c r="G70" s="2">
        <f t="shared" si="0"/>
        <v>91655.938860000009</v>
      </c>
      <c r="H70" s="2">
        <f t="shared" si="1"/>
        <v>0.71999999997206032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235561.62</v>
      </c>
      <c r="D71" s="1">
        <f>'PR-RAS'!E75</f>
        <v>546392.66</v>
      </c>
      <c r="E71" s="1">
        <v>0</v>
      </c>
      <c r="F71" s="1">
        <v>0</v>
      </c>
      <c r="G71" s="2">
        <f t="shared" si="0"/>
        <v>92984.285799999998</v>
      </c>
      <c r="H71" s="2">
        <f t="shared" si="1"/>
        <v>0.71999999997206032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3624631.46</v>
      </c>
      <c r="D73" s="1">
        <f>'PR-RAS'!E77</f>
        <v>3077175.5999999996</v>
      </c>
      <c r="E73" s="1">
        <v>0</v>
      </c>
      <c r="F73" s="1">
        <v>0</v>
      </c>
      <c r="G73" s="2">
        <f t="shared" si="0"/>
        <v>704086.75151999993</v>
      </c>
      <c r="H73" s="2">
        <f t="shared" si="1"/>
        <v>0.86000000033527613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522791.02</v>
      </c>
      <c r="D74" s="1">
        <f>'PR-RAS'!E78</f>
        <v>576031.19999999995</v>
      </c>
      <c r="E74" s="1">
        <v>0</v>
      </c>
      <c r="F74" s="1">
        <v>0</v>
      </c>
      <c r="G74" s="2">
        <f t="shared" si="0"/>
        <v>122264.29965999999</v>
      </c>
      <c r="H74" s="2">
        <f t="shared" si="1"/>
        <v>0.21999999997206032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41566.269999999997</v>
      </c>
      <c r="E75" s="1">
        <v>0</v>
      </c>
      <c r="F75" s="1">
        <v>0</v>
      </c>
      <c r="G75" s="2">
        <f t="shared" si="0"/>
        <v>6151.8079599999992</v>
      </c>
      <c r="H75" s="2">
        <f t="shared" si="1"/>
        <v>0.26999999999679858</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915103.13</v>
      </c>
      <c r="D76" s="1">
        <f>'PR-RAS'!E80</f>
        <v>1227217.1299999999</v>
      </c>
      <c r="E76" s="1">
        <v>0</v>
      </c>
      <c r="F76" s="1">
        <v>0</v>
      </c>
      <c r="G76" s="2">
        <f t="shared" si="0"/>
        <v>252715.30424999996</v>
      </c>
      <c r="H76" s="2">
        <f t="shared" si="1"/>
        <v>0.2599999998928979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2186737.31</v>
      </c>
      <c r="D77" s="1">
        <f>'PR-RAS'!E81</f>
        <v>1232361</v>
      </c>
      <c r="E77" s="1">
        <v>0</v>
      </c>
      <c r="F77" s="1">
        <v>0</v>
      </c>
      <c r="G77" s="2">
        <f t="shared" si="0"/>
        <v>353510.90756000002</v>
      </c>
      <c r="H77" s="2">
        <f t="shared" si="1"/>
        <v>0.31000000005587935</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11077.44</v>
      </c>
      <c r="D78" s="1">
        <f>'PR-RAS'!E82</f>
        <v>131.22</v>
      </c>
      <c r="E78" s="1">
        <v>0</v>
      </c>
      <c r="F78" s="1">
        <v>0</v>
      </c>
      <c r="G78" s="2">
        <f t="shared" si="0"/>
        <v>873.17076000000009</v>
      </c>
      <c r="H78" s="2">
        <f t="shared" si="1"/>
        <v>0.66000000000050818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11077.44</v>
      </c>
      <c r="D79" s="1">
        <f>'PR-RAS'!E83</f>
        <v>131.22</v>
      </c>
      <c r="E79" s="1">
        <v>0</v>
      </c>
      <c r="F79" s="1">
        <v>0</v>
      </c>
      <c r="G79" s="2">
        <f t="shared" si="0"/>
        <v>884.51064000000008</v>
      </c>
      <c r="H79" s="2">
        <f t="shared" si="1"/>
        <v>0.66000000000050818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11050.91</v>
      </c>
      <c r="D81" s="1">
        <f>'PR-RAS'!E85</f>
        <v>2.79</v>
      </c>
      <c r="E81" s="1">
        <v>0</v>
      </c>
      <c r="F81" s="1">
        <v>0</v>
      </c>
      <c r="G81" s="2">
        <f t="shared" si="0"/>
        <v>884.51919999999996</v>
      </c>
      <c r="H81" s="2">
        <f t="shared" si="1"/>
        <v>0.30000000000014548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0.27</v>
      </c>
      <c r="E82" s="1">
        <v>0</v>
      </c>
      <c r="F82" s="1">
        <v>0</v>
      </c>
      <c r="G82" s="2">
        <f t="shared" si="0"/>
        <v>4.3740000000000001E-2</v>
      </c>
      <c r="H82" s="2">
        <f t="shared" si="1"/>
        <v>0.27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26.53</v>
      </c>
      <c r="D83" s="1">
        <f>'PR-RAS'!E87</f>
        <v>128.16</v>
      </c>
      <c r="E83" s="1">
        <v>0</v>
      </c>
      <c r="F83" s="1">
        <v>0</v>
      </c>
      <c r="G83" s="2">
        <f t="shared" si="0"/>
        <v>23.193700000000003</v>
      </c>
      <c r="H83" s="2">
        <f t="shared" si="1"/>
        <v>0.62999999999999545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1831540.01</v>
      </c>
      <c r="D102" s="1">
        <f>'PR-RAS'!E106</f>
        <v>1643424.08</v>
      </c>
      <c r="E102" s="1">
        <v>0</v>
      </c>
      <c r="F102" s="1">
        <v>0</v>
      </c>
      <c r="G102" s="2">
        <f t="shared" si="0"/>
        <v>516957.20517000003</v>
      </c>
      <c r="H102" s="2">
        <f t="shared" si="1"/>
        <v>9.0000000083819032E-2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1831540.01</v>
      </c>
      <c r="D108" s="1">
        <f>'PR-RAS'!E112</f>
        <v>1643424.08</v>
      </c>
      <c r="E108" s="1">
        <v>0</v>
      </c>
      <c r="F108" s="1">
        <v>0</v>
      </c>
      <c r="G108" s="2">
        <f t="shared" si="0"/>
        <v>547667.53419000003</v>
      </c>
      <c r="H108" s="2">
        <f t="shared" si="1"/>
        <v>9.0000000083819032E-2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1831540.01</v>
      </c>
      <c r="D113" s="1">
        <f>'PR-RAS'!E117</f>
        <v>1643424.08</v>
      </c>
      <c r="E113" s="1">
        <v>0</v>
      </c>
      <c r="F113" s="1">
        <v>0</v>
      </c>
      <c r="G113" s="2">
        <f t="shared" si="0"/>
        <v>573259.47504000005</v>
      </c>
      <c r="H113" s="2">
        <f t="shared" si="1"/>
        <v>9.0000000083819032E-2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1866224.69</v>
      </c>
      <c r="D120" s="1">
        <f>'PR-RAS'!E124</f>
        <v>2304037.2400000002</v>
      </c>
      <c r="E120" s="1">
        <v>0</v>
      </c>
      <c r="F120" s="1">
        <v>0</v>
      </c>
      <c r="G120" s="2">
        <f t="shared" si="0"/>
        <v>770441.60122999991</v>
      </c>
      <c r="H120" s="2">
        <f t="shared" si="1"/>
        <v>0.55000000027939677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1746428.3499999999</v>
      </c>
      <c r="D121" s="1">
        <f>'PR-RAS'!E125</f>
        <v>2204083.2200000002</v>
      </c>
      <c r="E121" s="1">
        <v>0</v>
      </c>
      <c r="F121" s="1">
        <v>0</v>
      </c>
      <c r="G121" s="2">
        <f t="shared" si="0"/>
        <v>738551.37479999999</v>
      </c>
      <c r="H121" s="2">
        <f t="shared" si="1"/>
        <v>0.57000000006519258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50290.13</v>
      </c>
      <c r="D122" s="1">
        <f>'PR-RAS'!E126</f>
        <v>58522.720000000001</v>
      </c>
      <c r="E122" s="1">
        <v>0</v>
      </c>
      <c r="F122" s="1">
        <v>0</v>
      </c>
      <c r="G122" s="2">
        <f t="shared" si="0"/>
        <v>20247.60397</v>
      </c>
      <c r="H122" s="2">
        <f t="shared" si="1"/>
        <v>0.4099999999962165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1696138.22</v>
      </c>
      <c r="D123" s="1">
        <f>'PR-RAS'!E127</f>
        <v>2145560.5</v>
      </c>
      <c r="E123" s="1">
        <v>0</v>
      </c>
      <c r="F123" s="1">
        <v>0</v>
      </c>
      <c r="G123" s="2">
        <f t="shared" si="0"/>
        <v>730445.62483999995</v>
      </c>
      <c r="H123" s="2">
        <f t="shared" si="1"/>
        <v>0.71999999997206032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119796.34</v>
      </c>
      <c r="D124" s="1">
        <f>'PR-RAS'!E128</f>
        <v>99954.02</v>
      </c>
      <c r="E124" s="1">
        <v>0</v>
      </c>
      <c r="F124" s="1">
        <v>0</v>
      </c>
      <c r="G124" s="2">
        <f t="shared" si="0"/>
        <v>39323.638740000002</v>
      </c>
      <c r="H124" s="2">
        <f t="shared" si="1"/>
        <v>0.36000000000058208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119796.34</v>
      </c>
      <c r="D125" s="1">
        <f>'PR-RAS'!E129</f>
        <v>99954.02</v>
      </c>
      <c r="E125" s="1">
        <v>0</v>
      </c>
      <c r="F125" s="1">
        <v>0</v>
      </c>
      <c r="G125" s="2">
        <f t="shared" si="0"/>
        <v>39643.343119999998</v>
      </c>
      <c r="H125" s="2">
        <f t="shared" si="1"/>
        <v>0.36000000000058208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21245832.210000001</v>
      </c>
      <c r="D129" s="1">
        <f>'PR-RAS'!E133</f>
        <v>26160625.280000001</v>
      </c>
      <c r="E129" s="1">
        <v>0</v>
      </c>
      <c r="F129" s="1">
        <v>0</v>
      </c>
      <c r="G129" s="2">
        <f t="shared" si="0"/>
        <v>9416586.594560001</v>
      </c>
      <c r="H129" s="2">
        <f t="shared" si="1"/>
        <v>0.49000000208616257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21245832.210000001</v>
      </c>
      <c r="D130" s="1">
        <f>'PR-RAS'!E134</f>
        <v>26160625.280000001</v>
      </c>
      <c r="E130" s="1">
        <v>0</v>
      </c>
      <c r="F130" s="1">
        <v>0</v>
      </c>
      <c r="G130" s="2">
        <f t="shared" si="0"/>
        <v>9490153.6773300022</v>
      </c>
      <c r="H130" s="2">
        <f t="shared" si="1"/>
        <v>0.49000000208616257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19146892.940000001</v>
      </c>
      <c r="D131" s="1">
        <f>'PR-RAS'!E135</f>
        <v>21603777.920000002</v>
      </c>
      <c r="E131" s="1">
        <v>0</v>
      </c>
      <c r="F131" s="1">
        <v>0</v>
      </c>
      <c r="G131" s="2">
        <f t="shared" si="0"/>
        <v>8106078.3414000003</v>
      </c>
      <c r="H131" s="2">
        <f t="shared" si="1"/>
        <v>0.13999999687075615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2098939.27</v>
      </c>
      <c r="D132" s="1">
        <f>'PR-RAS'!E136</f>
        <v>4556847.3600000003</v>
      </c>
      <c r="E132" s="1">
        <v>0</v>
      </c>
      <c r="F132" s="1">
        <v>0</v>
      </c>
      <c r="G132" s="2">
        <f t="shared" si="0"/>
        <v>1468855.05269</v>
      </c>
      <c r="H132" s="2">
        <f t="shared" si="1"/>
        <v>0.63000000035390258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1788.04</v>
      </c>
      <c r="D135" s="1">
        <f>'PR-RAS'!E139</f>
        <v>5435.34</v>
      </c>
      <c r="E135" s="1">
        <v>0</v>
      </c>
      <c r="F135" s="1">
        <v>0</v>
      </c>
      <c r="G135" s="2">
        <f t="shared" si="0"/>
        <v>1696.2684800000002</v>
      </c>
      <c r="H135" s="2">
        <f t="shared" si="1"/>
        <v>0.38000000000010914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1788.04</v>
      </c>
      <c r="D146" s="1">
        <f>'PR-RAS'!E150</f>
        <v>5435.34</v>
      </c>
      <c r="E146" s="1">
        <v>0</v>
      </c>
      <c r="F146" s="1">
        <v>0</v>
      </c>
      <c r="G146" s="2">
        <f t="shared" si="0"/>
        <v>1835.5144</v>
      </c>
      <c r="H146" s="2">
        <f t="shared" si="1"/>
        <v>0.38000000000010914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25327921.460000001</v>
      </c>
      <c r="D147" s="1">
        <f>'PR-RAS'!E151</f>
        <v>27729078.169999998</v>
      </c>
      <c r="E147" s="1">
        <v>0</v>
      </c>
      <c r="F147" s="1">
        <v>0</v>
      </c>
      <c r="G147" s="2">
        <f t="shared" si="0"/>
        <v>11794767.3588</v>
      </c>
      <c r="H147" s="2">
        <f t="shared" si="1"/>
        <v>0.62999999895691872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18421337.760000002</v>
      </c>
      <c r="D148" s="1">
        <f>'PR-RAS'!E152</f>
        <v>20574632.810000002</v>
      </c>
      <c r="E148" s="1">
        <v>0</v>
      </c>
      <c r="F148" s="1">
        <v>0</v>
      </c>
      <c r="G148" s="2">
        <f t="shared" si="0"/>
        <v>8756878.6968600005</v>
      </c>
      <c r="H148" s="2">
        <f t="shared" si="1"/>
        <v>0.42999999597668648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15363682.939999999</v>
      </c>
      <c r="D149" s="1">
        <f>'PR-RAS'!E153</f>
        <v>17380739.91</v>
      </c>
      <c r="E149" s="1">
        <v>0</v>
      </c>
      <c r="F149" s="1">
        <v>0</v>
      </c>
      <c r="G149" s="2">
        <f t="shared" si="0"/>
        <v>7418524.0884799995</v>
      </c>
      <c r="H149" s="2">
        <f t="shared" si="1"/>
        <v>0.15000000037252903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14534861.720000001</v>
      </c>
      <c r="D150" s="1">
        <f>'PR-RAS'!E154</f>
        <v>16548677.15</v>
      </c>
      <c r="E150" s="1">
        <v>0</v>
      </c>
      <c r="F150" s="1">
        <v>0</v>
      </c>
      <c r="G150" s="2">
        <f t="shared" si="0"/>
        <v>7097200.1869799998</v>
      </c>
      <c r="H150" s="2">
        <f t="shared" si="1"/>
        <v>0.42999999970197678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427.59</v>
      </c>
      <c r="D151" s="1">
        <f>'PR-RAS'!E155</f>
        <v>639.35</v>
      </c>
      <c r="E151" s="1">
        <v>0</v>
      </c>
      <c r="F151" s="1">
        <v>0</v>
      </c>
      <c r="G151" s="2">
        <f t="shared" si="0"/>
        <v>255.94349999999997</v>
      </c>
      <c r="H151" s="2">
        <f t="shared" si="1"/>
        <v>0.76000000000004775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825157.6</v>
      </c>
      <c r="D152" s="1">
        <f>'PR-RAS'!E156</f>
        <v>827525.69</v>
      </c>
      <c r="E152" s="1">
        <v>0</v>
      </c>
      <c r="F152" s="1">
        <v>0</v>
      </c>
      <c r="G152" s="2">
        <f t="shared" si="0"/>
        <v>374511.55598</v>
      </c>
      <c r="H152" s="2">
        <f t="shared" si="1"/>
        <v>0.71000000007916242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3236.03</v>
      </c>
      <c r="D153" s="1">
        <f>'PR-RAS'!E157</f>
        <v>3897.72</v>
      </c>
      <c r="E153" s="1">
        <v>0</v>
      </c>
      <c r="F153" s="1">
        <v>0</v>
      </c>
      <c r="G153" s="2">
        <f t="shared" si="0"/>
        <v>1676.7834399999999</v>
      </c>
      <c r="H153" s="2">
        <f t="shared" si="1"/>
        <v>0.31000000000040018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528346.39</v>
      </c>
      <c r="D154" s="1">
        <f>'PR-RAS'!E158</f>
        <v>346582.07</v>
      </c>
      <c r="E154" s="1">
        <v>0</v>
      </c>
      <c r="F154" s="1">
        <v>0</v>
      </c>
      <c r="G154" s="2">
        <f t="shared" si="0"/>
        <v>186891.11108999999</v>
      </c>
      <c r="H154" s="2">
        <f t="shared" si="1"/>
        <v>0.46000000002095476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2529308.4300000002</v>
      </c>
      <c r="D155" s="1">
        <f>'PR-RAS'!E159</f>
        <v>2847310.83</v>
      </c>
      <c r="E155" s="1">
        <v>0</v>
      </c>
      <c r="F155" s="1">
        <v>0</v>
      </c>
      <c r="G155" s="2">
        <f t="shared" si="0"/>
        <v>1266485.23386</v>
      </c>
      <c r="H155" s="2">
        <f t="shared" si="1"/>
        <v>0.60000000009313226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842.62</v>
      </c>
      <c r="D156" s="1">
        <f>'PR-RAS'!E160</f>
        <v>0</v>
      </c>
      <c r="E156" s="1">
        <v>0</v>
      </c>
      <c r="F156" s="1">
        <v>0</v>
      </c>
      <c r="G156" s="2">
        <f t="shared" si="0"/>
        <v>130.6061</v>
      </c>
      <c r="H156" s="2">
        <f t="shared" si="1"/>
        <v>0.37999999999999545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2527120.2400000002</v>
      </c>
      <c r="D157" s="1">
        <f>'PR-RAS'!E161</f>
        <v>2846485.41</v>
      </c>
      <c r="E157" s="1">
        <v>0</v>
      </c>
      <c r="F157" s="1">
        <v>0</v>
      </c>
      <c r="G157" s="2">
        <f t="shared" si="0"/>
        <v>1282334.20536</v>
      </c>
      <c r="H157" s="2">
        <f t="shared" si="1"/>
        <v>0.65000000037252903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1345.57</v>
      </c>
      <c r="D158" s="1">
        <f>'PR-RAS'!E162</f>
        <v>825.42</v>
      </c>
      <c r="E158" s="1">
        <v>0</v>
      </c>
      <c r="F158" s="1">
        <v>0</v>
      </c>
      <c r="G158" s="2">
        <f t="shared" si="0"/>
        <v>470.43636999999995</v>
      </c>
      <c r="H158" s="2">
        <f t="shared" si="1"/>
        <v>0.85000000000002274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5350014.0199999996</v>
      </c>
      <c r="D159" s="1">
        <f>'PR-RAS'!E163</f>
        <v>5482683.3600000003</v>
      </c>
      <c r="E159" s="1">
        <v>0</v>
      </c>
      <c r="F159" s="1">
        <v>0</v>
      </c>
      <c r="G159" s="2">
        <f t="shared" si="0"/>
        <v>2577830.15692</v>
      </c>
      <c r="H159" s="2">
        <f t="shared" si="1"/>
        <v>0.37999999988824129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962211.05999999994</v>
      </c>
      <c r="D160" s="1">
        <f>'PR-RAS'!E164</f>
        <v>1047217.3899999999</v>
      </c>
      <c r="E160" s="1">
        <v>0</v>
      </c>
      <c r="F160" s="1">
        <v>0</v>
      </c>
      <c r="G160" s="2">
        <f t="shared" si="0"/>
        <v>486006.68855999998</v>
      </c>
      <c r="H160" s="2">
        <f t="shared" si="1"/>
        <v>0.44999999983701855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540453.21</v>
      </c>
      <c r="D161" s="1">
        <f>'PR-RAS'!E165</f>
        <v>569575.15</v>
      </c>
      <c r="E161" s="1">
        <v>0</v>
      </c>
      <c r="F161" s="1">
        <v>0</v>
      </c>
      <c r="G161" s="2">
        <f t="shared" si="0"/>
        <v>268736.56160000002</v>
      </c>
      <c r="H161" s="2">
        <f t="shared" si="1"/>
        <v>0.35999999998603016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240698.74</v>
      </c>
      <c r="D162" s="1">
        <f>'PR-RAS'!E166</f>
        <v>302089.08</v>
      </c>
      <c r="E162" s="1">
        <v>0</v>
      </c>
      <c r="F162" s="1">
        <v>0</v>
      </c>
      <c r="G162" s="2">
        <f t="shared" si="0"/>
        <v>136025.18090000001</v>
      </c>
      <c r="H162" s="2">
        <f t="shared" si="1"/>
        <v>0.34000000002561137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110192.41</v>
      </c>
      <c r="D163" s="1">
        <f>'PR-RAS'!E167</f>
        <v>100354.97</v>
      </c>
      <c r="E163" s="1">
        <v>0</v>
      </c>
      <c r="F163" s="1">
        <v>0</v>
      </c>
      <c r="G163" s="2">
        <f t="shared" si="0"/>
        <v>50366.180699999997</v>
      </c>
      <c r="H163" s="2">
        <f t="shared" si="1"/>
        <v>0.44000000000232831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70866.7</v>
      </c>
      <c r="D164" s="1">
        <f>'PR-RAS'!E168</f>
        <v>75198.19</v>
      </c>
      <c r="E164" s="1">
        <v>0</v>
      </c>
      <c r="F164" s="1">
        <v>0</v>
      </c>
      <c r="G164" s="2">
        <f t="shared" si="0"/>
        <v>36065.882040000004</v>
      </c>
      <c r="H164" s="2">
        <f t="shared" si="1"/>
        <v>0.49000000000523869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1076483.93</v>
      </c>
      <c r="D165" s="1">
        <f>'PR-RAS'!E169</f>
        <v>876323.58</v>
      </c>
      <c r="E165" s="1">
        <v>0</v>
      </c>
      <c r="F165" s="1">
        <v>0</v>
      </c>
      <c r="G165" s="2">
        <f t="shared" si="0"/>
        <v>463977.49875999999</v>
      </c>
      <c r="H165" s="2">
        <f t="shared" si="1"/>
        <v>0.4900000001071021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256765.14</v>
      </c>
      <c r="D166" s="1">
        <f>'PR-RAS'!E170</f>
        <v>298271.65999999997</v>
      </c>
      <c r="E166" s="1">
        <v>0</v>
      </c>
      <c r="F166" s="1">
        <v>0</v>
      </c>
      <c r="G166" s="2">
        <f t="shared" si="0"/>
        <v>140795.8959</v>
      </c>
      <c r="H166" s="2">
        <f t="shared" si="1"/>
        <v>0.48000000003958121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42470.25</v>
      </c>
      <c r="D167" s="1">
        <f>'PR-RAS'!E171</f>
        <v>40893.43</v>
      </c>
      <c r="E167" s="1">
        <v>0</v>
      </c>
      <c r="F167" s="1">
        <v>0</v>
      </c>
      <c r="G167" s="2">
        <f t="shared" si="0"/>
        <v>20626.680260000001</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663663.09</v>
      </c>
      <c r="D168" s="1">
        <f>'PR-RAS'!E172</f>
        <v>465109.24</v>
      </c>
      <c r="E168" s="1">
        <v>0</v>
      </c>
      <c r="F168" s="1">
        <v>0</v>
      </c>
      <c r="G168" s="2">
        <f t="shared" si="0"/>
        <v>266178.22219</v>
      </c>
      <c r="H168" s="2">
        <f t="shared" si="1"/>
        <v>0.32999999995809048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13840.11</v>
      </c>
      <c r="D169" s="1">
        <f>'PR-RAS'!E173</f>
        <v>14872.16</v>
      </c>
      <c r="E169" s="1">
        <v>0</v>
      </c>
      <c r="F169" s="1">
        <v>0</v>
      </c>
      <c r="G169" s="2">
        <f t="shared" si="0"/>
        <v>7322.1842400000005</v>
      </c>
      <c r="H169" s="2">
        <f t="shared" si="1"/>
        <v>0.27000000000043656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89684.92</v>
      </c>
      <c r="D170" s="1">
        <f>'PR-RAS'!E174</f>
        <v>50547.6</v>
      </c>
      <c r="E170" s="1">
        <v>0</v>
      </c>
      <c r="F170" s="1">
        <v>0</v>
      </c>
      <c r="G170" s="2">
        <f t="shared" si="0"/>
        <v>32241.84028</v>
      </c>
      <c r="H170" s="2">
        <f t="shared" si="1"/>
        <v>0.48000000000320142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10060.42</v>
      </c>
      <c r="D172" s="1">
        <f>'PR-RAS'!E176</f>
        <v>6629.49</v>
      </c>
      <c r="E172" s="1">
        <v>0</v>
      </c>
      <c r="F172" s="1">
        <v>0</v>
      </c>
      <c r="G172" s="2">
        <f t="shared" si="0"/>
        <v>3987.6174000000005</v>
      </c>
      <c r="H172" s="2">
        <f t="shared" si="1"/>
        <v>0.90999999999985448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2811491.8499999996</v>
      </c>
      <c r="D173" s="1">
        <f>'PR-RAS'!E177</f>
        <v>2954608.36</v>
      </c>
      <c r="E173" s="1">
        <v>0</v>
      </c>
      <c r="F173" s="1">
        <v>0</v>
      </c>
      <c r="G173" s="2">
        <f t="shared" si="0"/>
        <v>1499961.8740399999</v>
      </c>
      <c r="H173" s="2">
        <f t="shared" si="1"/>
        <v>0.51000000024214387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192314.5</v>
      </c>
      <c r="D174" s="1">
        <f>'PR-RAS'!E178</f>
        <v>268472.78999999998</v>
      </c>
      <c r="E174" s="1">
        <v>0</v>
      </c>
      <c r="F174" s="1">
        <v>0</v>
      </c>
      <c r="G174" s="2">
        <f t="shared" si="0"/>
        <v>126161.99383999998</v>
      </c>
      <c r="H174" s="2">
        <f t="shared" si="1"/>
        <v>0.71000000002095476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270253.14</v>
      </c>
      <c r="D175" s="1">
        <f>'PR-RAS'!E179</f>
        <v>300251.94</v>
      </c>
      <c r="E175" s="1">
        <v>0</v>
      </c>
      <c r="F175" s="1">
        <v>0</v>
      </c>
      <c r="G175" s="2">
        <f t="shared" si="0"/>
        <v>151511.72147999998</v>
      </c>
      <c r="H175" s="2">
        <f t="shared" si="1"/>
        <v>0.20000000001164153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80060.42</v>
      </c>
      <c r="D176" s="1">
        <f>'PR-RAS'!E180</f>
        <v>38456.75</v>
      </c>
      <c r="E176" s="1">
        <v>0</v>
      </c>
      <c r="F176" s="1">
        <v>0</v>
      </c>
      <c r="G176" s="2">
        <f t="shared" si="0"/>
        <v>27470.435999999994</v>
      </c>
      <c r="H176" s="2">
        <f t="shared" si="1"/>
        <v>0.66999999999825377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103616.48</v>
      </c>
      <c r="D177" s="1">
        <f>'PR-RAS'!E181</f>
        <v>104685</v>
      </c>
      <c r="E177" s="1">
        <v>0</v>
      </c>
      <c r="F177" s="1">
        <v>0</v>
      </c>
      <c r="G177" s="2">
        <f t="shared" si="0"/>
        <v>55085.62047999999</v>
      </c>
      <c r="H177" s="2">
        <f t="shared" si="1"/>
        <v>0.47999999999592546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158908.07999999999</v>
      </c>
      <c r="D178" s="1">
        <f>'PR-RAS'!E182</f>
        <v>185975.92</v>
      </c>
      <c r="E178" s="1">
        <v>0</v>
      </c>
      <c r="F178" s="1">
        <v>0</v>
      </c>
      <c r="G178" s="2">
        <f t="shared" si="0"/>
        <v>93962.20584000001</v>
      </c>
      <c r="H178" s="2">
        <f t="shared" si="1"/>
        <v>0.15999999997438863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19066.18</v>
      </c>
      <c r="D179" s="1">
        <f>'PR-RAS'!E183</f>
        <v>43816.99</v>
      </c>
      <c r="E179" s="1">
        <v>0</v>
      </c>
      <c r="F179" s="1">
        <v>0</v>
      </c>
      <c r="G179" s="2">
        <f t="shared" si="0"/>
        <v>18992.628479999999</v>
      </c>
      <c r="H179" s="2">
        <f t="shared" si="1"/>
        <v>0.19000000000232831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1427566.24</v>
      </c>
      <c r="D180" s="1">
        <f>'PR-RAS'!E184</f>
        <v>1377513.45</v>
      </c>
      <c r="E180" s="1">
        <v>0</v>
      </c>
      <c r="F180" s="1">
        <v>0</v>
      </c>
      <c r="G180" s="2">
        <f t="shared" si="0"/>
        <v>748684.1720599999</v>
      </c>
      <c r="H180" s="2">
        <f t="shared" si="1"/>
        <v>0.68999999994412065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100653.82</v>
      </c>
      <c r="D181" s="1">
        <f>'PR-RAS'!E185</f>
        <v>96125.29</v>
      </c>
      <c r="E181" s="1">
        <v>0</v>
      </c>
      <c r="F181" s="1">
        <v>0</v>
      </c>
      <c r="G181" s="2">
        <f t="shared" si="0"/>
        <v>52722.792000000001</v>
      </c>
      <c r="H181" s="2">
        <f t="shared" si="1"/>
        <v>0.46999999998661224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459052.99</v>
      </c>
      <c r="D182" s="1">
        <f>'PR-RAS'!E186</f>
        <v>539310.23</v>
      </c>
      <c r="E182" s="1">
        <v>0</v>
      </c>
      <c r="F182" s="1">
        <v>0</v>
      </c>
      <c r="G182" s="2">
        <f t="shared" si="0"/>
        <v>278318.89444999996</v>
      </c>
      <c r="H182" s="2">
        <f t="shared" si="1"/>
        <v>0.23999999999068677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190630.5</v>
      </c>
      <c r="D183" s="1">
        <f>'PR-RAS'!E187</f>
        <v>215832.41</v>
      </c>
      <c r="E183" s="1">
        <v>0</v>
      </c>
      <c r="F183" s="1">
        <v>0</v>
      </c>
      <c r="G183" s="2">
        <f t="shared" si="0"/>
        <v>113257.74824000002</v>
      </c>
      <c r="H183" s="2">
        <f t="shared" si="1"/>
        <v>0.91000000000349246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309196.68</v>
      </c>
      <c r="D184" s="1">
        <f>'PR-RAS'!E188</f>
        <v>388701.62</v>
      </c>
      <c r="E184" s="1">
        <v>0</v>
      </c>
      <c r="F184" s="1">
        <v>0</v>
      </c>
      <c r="G184" s="2">
        <f t="shared" si="0"/>
        <v>198847.78535999998</v>
      </c>
      <c r="H184" s="2">
        <f t="shared" si="1"/>
        <v>0.70000000001164153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12841.81</v>
      </c>
      <c r="D185" s="1">
        <f>'PR-RAS'!E189</f>
        <v>8171.94</v>
      </c>
      <c r="E185" s="1">
        <v>0</v>
      </c>
      <c r="F185" s="1">
        <v>0</v>
      </c>
      <c r="G185" s="2">
        <f t="shared" si="0"/>
        <v>5370.1669599999996</v>
      </c>
      <c r="H185" s="2">
        <f t="shared" si="1"/>
        <v>0.25000000000090949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35455.879999999997</v>
      </c>
      <c r="D186" s="1">
        <f>'PR-RAS'!E190</f>
        <v>37843.83</v>
      </c>
      <c r="E186" s="1">
        <v>0</v>
      </c>
      <c r="F186" s="1">
        <v>0</v>
      </c>
      <c r="G186" s="2">
        <f t="shared" si="0"/>
        <v>20561.554900000003</v>
      </c>
      <c r="H186" s="2">
        <f t="shared" si="1"/>
        <v>0.29000000000087311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164042.46</v>
      </c>
      <c r="D187" s="1">
        <f>'PR-RAS'!E191</f>
        <v>241960.9</v>
      </c>
      <c r="E187" s="1">
        <v>0</v>
      </c>
      <c r="F187" s="1">
        <v>0</v>
      </c>
      <c r="G187" s="2">
        <f t="shared" si="0"/>
        <v>120521.35236</v>
      </c>
      <c r="H187" s="2">
        <f t="shared" si="1"/>
        <v>0.55999999999767169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22828.73</v>
      </c>
      <c r="D188" s="1">
        <f>'PR-RAS'!E192</f>
        <v>43348.52</v>
      </c>
      <c r="E188" s="1">
        <v>0</v>
      </c>
      <c r="F188" s="1">
        <v>0</v>
      </c>
      <c r="G188" s="2">
        <f t="shared" si="0"/>
        <v>20481.31899</v>
      </c>
      <c r="H188" s="2">
        <f t="shared" si="1"/>
        <v>0.75000000000363798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38026.199999999997</v>
      </c>
      <c r="D189" s="1">
        <f>'PR-RAS'!E193</f>
        <v>29767.360000000001</v>
      </c>
      <c r="E189" s="1">
        <v>0</v>
      </c>
      <c r="F189" s="1">
        <v>0</v>
      </c>
      <c r="G189" s="2">
        <f t="shared" si="0"/>
        <v>18341.452959999999</v>
      </c>
      <c r="H189" s="2">
        <f t="shared" si="1"/>
        <v>0.55999999999767169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26998.61</v>
      </c>
      <c r="D190" s="1">
        <f>'PR-RAS'!E194</f>
        <v>16829.11</v>
      </c>
      <c r="E190" s="1">
        <v>0</v>
      </c>
      <c r="F190" s="1">
        <v>0</v>
      </c>
      <c r="G190" s="2">
        <f t="shared" si="0"/>
        <v>11464.140870000001</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9002.99</v>
      </c>
      <c r="D191" s="1">
        <f>'PR-RAS'!E195</f>
        <v>10779.96</v>
      </c>
      <c r="E191" s="1">
        <v>0</v>
      </c>
      <c r="F191" s="1">
        <v>0</v>
      </c>
      <c r="G191" s="2">
        <f t="shared" si="0"/>
        <v>5806.9528999999993</v>
      </c>
      <c r="H191" s="2">
        <f t="shared" si="1"/>
        <v>5.0000000001091394E-2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51661</v>
      </c>
      <c r="D192" s="1">
        <f>'PR-RAS'!E196</f>
        <v>41448.79</v>
      </c>
      <c r="E192" s="1">
        <v>0</v>
      </c>
      <c r="F192" s="1">
        <v>0</v>
      </c>
      <c r="G192" s="2">
        <f t="shared" si="0"/>
        <v>25700.688780000004</v>
      </c>
      <c r="H192" s="2">
        <f t="shared" si="1"/>
        <v>0.20999999999912689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51661</v>
      </c>
      <c r="D206" s="1">
        <f>'PR-RAS'!E210</f>
        <v>41448.79</v>
      </c>
      <c r="E206" s="1">
        <v>0</v>
      </c>
      <c r="F206" s="1">
        <v>0</v>
      </c>
      <c r="G206" s="2">
        <f t="shared" si="0"/>
        <v>27584.508900000001</v>
      </c>
      <c r="H206" s="2">
        <f t="shared" si="1"/>
        <v>0.20999999999912689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20726.310000000001</v>
      </c>
      <c r="D207" s="1">
        <f>'PR-RAS'!E211</f>
        <v>21229.9</v>
      </c>
      <c r="E207" s="1">
        <v>0</v>
      </c>
      <c r="F207" s="1">
        <v>0</v>
      </c>
      <c r="G207" s="2">
        <f t="shared" si="0"/>
        <v>13016.338659999999</v>
      </c>
      <c r="H207" s="2">
        <f t="shared" si="1"/>
        <v>0.40999999999985448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320.77</v>
      </c>
      <c r="D208" s="1">
        <f>'PR-RAS'!E212</f>
        <v>12.04</v>
      </c>
      <c r="E208" s="1">
        <v>0</v>
      </c>
      <c r="F208" s="1">
        <v>0</v>
      </c>
      <c r="G208" s="2">
        <f t="shared" si="0"/>
        <v>71.383949999999984</v>
      </c>
      <c r="H208" s="2">
        <f t="shared" si="1"/>
        <v>0.27000000000001734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29226.84</v>
      </c>
      <c r="D209" s="1">
        <f>'PR-RAS'!E213</f>
        <v>20200.580000000002</v>
      </c>
      <c r="E209" s="1">
        <v>0</v>
      </c>
      <c r="F209" s="1">
        <v>0</v>
      </c>
      <c r="G209" s="2">
        <f t="shared" si="0"/>
        <v>14482.624</v>
      </c>
      <c r="H209" s="2">
        <f t="shared" si="1"/>
        <v>0.57999999999810825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1387.08</v>
      </c>
      <c r="D210" s="1">
        <f>'PR-RAS'!E214</f>
        <v>6.27</v>
      </c>
      <c r="E210" s="1">
        <v>0</v>
      </c>
      <c r="F210" s="1">
        <v>0</v>
      </c>
      <c r="G210" s="2">
        <f t="shared" si="0"/>
        <v>292.52057999999994</v>
      </c>
      <c r="H210" s="2">
        <f t="shared" si="1"/>
        <v>0.34999999999992681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10499.2</v>
      </c>
      <c r="D211" s="1">
        <f>'PR-RAS'!E215</f>
        <v>0</v>
      </c>
      <c r="E211" s="1">
        <v>0</v>
      </c>
      <c r="F211" s="1">
        <v>0</v>
      </c>
      <c r="G211" s="2">
        <f t="shared" si="0"/>
        <v>2204.8319999999999</v>
      </c>
      <c r="H211" s="2">
        <f t="shared" si="1"/>
        <v>0.2000000000007276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10499.2</v>
      </c>
      <c r="D212" s="1">
        <f>'PR-RAS'!E216</f>
        <v>0</v>
      </c>
      <c r="E212" s="1">
        <v>0</v>
      </c>
      <c r="F212" s="1">
        <v>0</v>
      </c>
      <c r="G212" s="2">
        <f t="shared" si="0"/>
        <v>2215.3312000000001</v>
      </c>
      <c r="H212" s="2">
        <f t="shared" si="1"/>
        <v>0.2000000000007276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10499.2</v>
      </c>
      <c r="D213" s="1">
        <f>'PR-RAS'!E217</f>
        <v>0</v>
      </c>
      <c r="E213" s="1">
        <v>0</v>
      </c>
      <c r="F213" s="1">
        <v>0</v>
      </c>
      <c r="G213" s="2">
        <f t="shared" si="0"/>
        <v>2225.8304000000003</v>
      </c>
      <c r="H213" s="2">
        <f t="shared" si="1"/>
        <v>0.2000000000007276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98041.02</v>
      </c>
      <c r="D220" s="1">
        <f>'PR-RAS'!E224</f>
        <v>158659.51999999999</v>
      </c>
      <c r="E220" s="1">
        <v>0</v>
      </c>
      <c r="F220" s="1">
        <v>0</v>
      </c>
      <c r="G220" s="2">
        <f t="shared" si="0"/>
        <v>90963.853140000007</v>
      </c>
      <c r="H220" s="2">
        <f t="shared" si="1"/>
        <v>0.50000000001455192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63500</v>
      </c>
      <c r="E224" s="1">
        <v>0</v>
      </c>
      <c r="F224" s="1">
        <v>0</v>
      </c>
      <c r="G224" s="2">
        <f t="shared" si="0"/>
        <v>28321</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63500</v>
      </c>
      <c r="E225" s="1">
        <v>0</v>
      </c>
      <c r="F225" s="1">
        <v>0</v>
      </c>
      <c r="G225" s="2">
        <f t="shared" si="0"/>
        <v>28448</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98041.02</v>
      </c>
      <c r="D243" s="1">
        <f>'PR-RAS'!E247</f>
        <v>95159.51999999999</v>
      </c>
      <c r="E243" s="1">
        <v>0</v>
      </c>
      <c r="F243" s="1">
        <v>0</v>
      </c>
      <c r="G243" s="2">
        <f t="shared" si="0"/>
        <v>69783.134519999992</v>
      </c>
      <c r="H243" s="2">
        <f t="shared" si="1"/>
        <v>0.50000000001455192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9240.17</v>
      </c>
      <c r="D244" s="1">
        <f>'PR-RAS'!E248</f>
        <v>24001.599999999999</v>
      </c>
      <c r="E244" s="1">
        <v>0</v>
      </c>
      <c r="F244" s="1">
        <v>0</v>
      </c>
      <c r="G244" s="2">
        <f t="shared" si="0"/>
        <v>13910.138909999998</v>
      </c>
      <c r="H244" s="2">
        <f t="shared" si="1"/>
        <v>0.57000000000152795</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88800.85</v>
      </c>
      <c r="D246" s="1">
        <f>'PR-RAS'!E250</f>
        <v>71157.919999999998</v>
      </c>
      <c r="E246" s="1">
        <v>0</v>
      </c>
      <c r="F246" s="1">
        <v>0</v>
      </c>
      <c r="G246" s="2">
        <f t="shared" si="0"/>
        <v>56623.589050000002</v>
      </c>
      <c r="H246" s="2">
        <f t="shared" si="1"/>
        <v>0.22999999999592546</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638602.35</v>
      </c>
      <c r="D248" s="1">
        <f>'PR-RAS'!E252</f>
        <v>489220.83</v>
      </c>
      <c r="E248" s="1">
        <v>0</v>
      </c>
      <c r="F248" s="1">
        <v>0</v>
      </c>
      <c r="G248" s="2">
        <f t="shared" si="0"/>
        <v>399409.87047000002</v>
      </c>
      <c r="H248" s="2">
        <f t="shared" si="1"/>
        <v>0.51999999996041879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638602.35</v>
      </c>
      <c r="D255" s="1">
        <f>'PR-RAS'!E259</f>
        <v>489220.83</v>
      </c>
      <c r="E255" s="1">
        <v>0</v>
      </c>
      <c r="F255" s="1">
        <v>0</v>
      </c>
      <c r="G255" s="2">
        <f t="shared" si="0"/>
        <v>410729.17853999999</v>
      </c>
      <c r="H255" s="2">
        <f t="shared" si="1"/>
        <v>0.51999999996041879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638602.35</v>
      </c>
      <c r="D256" s="1">
        <f>'PR-RAS'!E260</f>
        <v>489220.83</v>
      </c>
      <c r="E256" s="1">
        <v>0</v>
      </c>
      <c r="F256" s="1">
        <v>0</v>
      </c>
      <c r="G256" s="2">
        <f t="shared" si="0"/>
        <v>412346.22255000001</v>
      </c>
      <c r="H256" s="2">
        <f t="shared" si="1"/>
        <v>0.51999999996041879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757766.11</v>
      </c>
      <c r="D259" s="1">
        <f>'PR-RAS'!E263</f>
        <v>982432.86</v>
      </c>
      <c r="E259" s="1">
        <v>0</v>
      </c>
      <c r="F259" s="1">
        <v>0</v>
      </c>
      <c r="G259" s="2">
        <f t="shared" si="0"/>
        <v>702439.01214000001</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757766.11</v>
      </c>
      <c r="D260" s="1">
        <f>'PR-RAS'!E264</f>
        <v>982432.86</v>
      </c>
      <c r="E260" s="1">
        <v>0</v>
      </c>
      <c r="F260" s="1">
        <v>0</v>
      </c>
      <c r="G260" s="2">
        <f t="shared" si="0"/>
        <v>705161.64397000009</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757766.11</v>
      </c>
      <c r="D261" s="1">
        <f>'PR-RAS'!E265</f>
        <v>982432.86</v>
      </c>
      <c r="E261" s="1">
        <v>0</v>
      </c>
      <c r="F261" s="1">
        <v>0</v>
      </c>
      <c r="G261" s="2">
        <f t="shared" si="0"/>
        <v>707884.27580000006</v>
      </c>
      <c r="H261" s="2">
        <f t="shared" si="1"/>
        <v>0.25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25327921.460000001</v>
      </c>
      <c r="D285" s="1">
        <f>'PR-RAS'!E289</f>
        <v>27729078.169999998</v>
      </c>
      <c r="E285" s="1">
        <v>0</v>
      </c>
      <c r="F285" s="1">
        <v>0</v>
      </c>
      <c r="G285" s="2">
        <f t="shared" si="8"/>
        <v>22943246.095199998</v>
      </c>
      <c r="H285" s="2">
        <f t="shared" si="9"/>
        <v>0.62999999895691872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5928476.4100000001</v>
      </c>
      <c r="D286" s="1">
        <f>'PR-RAS'!E290</f>
        <v>6615990.4200000055</v>
      </c>
      <c r="E286" s="1">
        <v>0</v>
      </c>
      <c r="F286" s="1">
        <v>0</v>
      </c>
      <c r="G286" s="2">
        <f t="shared" si="8"/>
        <v>5460730.3162500029</v>
      </c>
      <c r="H286" s="2">
        <f t="shared" si="9"/>
        <v>0.83000000566244125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3263363.54</v>
      </c>
      <c r="D288" s="1">
        <f>'PR-RAS'!E292</f>
        <v>3687264.65</v>
      </c>
      <c r="E288" s="1">
        <v>0</v>
      </c>
      <c r="F288" s="1">
        <v>0</v>
      </c>
      <c r="G288" s="2">
        <f t="shared" si="8"/>
        <v>3053075.2450799998</v>
      </c>
      <c r="H288" s="2">
        <f t="shared" si="9"/>
        <v>0.81000000005587935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683037.44</v>
      </c>
      <c r="D290" s="1">
        <f>'PR-RAS'!E294</f>
        <v>656513.91</v>
      </c>
      <c r="E290" s="1">
        <v>0</v>
      </c>
      <c r="F290" s="1">
        <v>0</v>
      </c>
      <c r="G290" s="2">
        <f t="shared" si="8"/>
        <v>576862.86014</v>
      </c>
      <c r="H290" s="2">
        <f t="shared" si="9"/>
        <v>0.52999999991152436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126483.66</v>
      </c>
      <c r="D291" s="1">
        <f>'PR-RAS'!E295</f>
        <v>225442.7</v>
      </c>
      <c r="E291" s="1">
        <v>0</v>
      </c>
      <c r="F291" s="1">
        <v>0</v>
      </c>
      <c r="G291" s="2">
        <f t="shared" si="8"/>
        <v>167437.02739999999</v>
      </c>
      <c r="H291" s="2">
        <f t="shared" si="9"/>
        <v>0.63999999998486601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1380.37</v>
      </c>
      <c r="D293" s="1">
        <f>'PR-RAS'!E298</f>
        <v>1361.19</v>
      </c>
      <c r="E293" s="1">
        <v>0</v>
      </c>
      <c r="F293" s="1">
        <v>0</v>
      </c>
      <c r="G293" s="2">
        <f t="shared" si="8"/>
        <v>1198.0029999999999</v>
      </c>
      <c r="H293" s="2">
        <f t="shared" si="9"/>
        <v>0.55999999999994543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1380.37</v>
      </c>
      <c r="D306" s="1">
        <f>'PR-RAS'!E311</f>
        <v>1361.19</v>
      </c>
      <c r="E306" s="1">
        <v>0</v>
      </c>
      <c r="F306" s="1">
        <v>0</v>
      </c>
      <c r="G306" s="2">
        <f t="shared" si="8"/>
        <v>1251.3387499999999</v>
      </c>
      <c r="H306" s="2">
        <f t="shared" si="9"/>
        <v>0.55999999999994543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1380.37</v>
      </c>
      <c r="D307" s="1">
        <f>'PR-RAS'!E312</f>
        <v>781.19</v>
      </c>
      <c r="E307" s="1">
        <v>0</v>
      </c>
      <c r="F307" s="1">
        <v>0</v>
      </c>
      <c r="G307" s="2">
        <f t="shared" si="8"/>
        <v>900.48149999999998</v>
      </c>
      <c r="H307" s="2">
        <f t="shared" si="9"/>
        <v>0.55999999999994543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1380.37</v>
      </c>
      <c r="D308" s="1">
        <f>'PR-RAS'!E313</f>
        <v>781.19</v>
      </c>
      <c r="E308" s="1">
        <v>0</v>
      </c>
      <c r="F308" s="1">
        <v>0</v>
      </c>
      <c r="G308" s="2">
        <f t="shared" si="8"/>
        <v>903.42425000000003</v>
      </c>
      <c r="H308" s="2">
        <f t="shared" si="9"/>
        <v>0.55999999999994543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580</v>
      </c>
      <c r="E321" s="1">
        <v>0</v>
      </c>
      <c r="F321" s="1">
        <v>0</v>
      </c>
      <c r="G321" s="2">
        <f t="shared" si="8"/>
        <v>371.2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580</v>
      </c>
      <c r="E322" s="1">
        <v>0</v>
      </c>
      <c r="F322" s="1">
        <v>0</v>
      </c>
      <c r="G322" s="2">
        <f t="shared" si="8"/>
        <v>372.36</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5530457.4899999993</v>
      </c>
      <c r="D345" s="1">
        <f>'PR-RAS'!E350</f>
        <v>4115721.46</v>
      </c>
      <c r="E345" s="1">
        <v>0</v>
      </c>
      <c r="F345" s="1">
        <v>0</v>
      </c>
      <c r="G345" s="2">
        <f t="shared" si="8"/>
        <v>4734093.7410399998</v>
      </c>
      <c r="H345" s="2">
        <f t="shared" si="9"/>
        <v>0.94999999925494194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22188.03</v>
      </c>
      <c r="D346" s="1">
        <f>'PR-RAS'!E351</f>
        <v>552</v>
      </c>
      <c r="E346" s="1">
        <v>0</v>
      </c>
      <c r="F346" s="1">
        <v>0</v>
      </c>
      <c r="G346" s="2">
        <f t="shared" si="8"/>
        <v>8035.7503499999993</v>
      </c>
      <c r="H346" s="2">
        <f t="shared" si="9"/>
        <v>2.9999999998835847E-2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22188.03</v>
      </c>
      <c r="D351" s="1">
        <f>'PR-RAS'!E356</f>
        <v>552</v>
      </c>
      <c r="E351" s="1">
        <v>0</v>
      </c>
      <c r="F351" s="1">
        <v>0</v>
      </c>
      <c r="G351" s="2">
        <f t="shared" si="8"/>
        <v>8152.2104999999992</v>
      </c>
      <c r="H351" s="2">
        <f t="shared" si="9"/>
        <v>2.9999999998835847E-2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22188.03</v>
      </c>
      <c r="D354" s="1">
        <f>'PR-RAS'!E359</f>
        <v>552</v>
      </c>
      <c r="E354" s="1">
        <v>0</v>
      </c>
      <c r="F354" s="1">
        <v>0</v>
      </c>
      <c r="G354" s="2">
        <f t="shared" si="8"/>
        <v>8222.086589999999</v>
      </c>
      <c r="H354" s="2">
        <f t="shared" si="9"/>
        <v>2.9999999998835847E-2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647981.81999999995</v>
      </c>
      <c r="D358" s="1">
        <f>'PR-RAS'!E363</f>
        <v>888112.39999999991</v>
      </c>
      <c r="E358" s="1">
        <v>0</v>
      </c>
      <c r="F358" s="1">
        <v>0</v>
      </c>
      <c r="G358" s="2">
        <f t="shared" si="8"/>
        <v>865441.76333999983</v>
      </c>
      <c r="H358" s="2">
        <f t="shared" si="9"/>
        <v>0.57999999995809048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19941.27</v>
      </c>
      <c r="D359" s="1">
        <f>'PR-RAS'!E364</f>
        <v>171322.22</v>
      </c>
      <c r="E359" s="1">
        <v>0</v>
      </c>
      <c r="F359" s="1">
        <v>0</v>
      </c>
      <c r="G359" s="2">
        <f t="shared" si="8"/>
        <v>129805.68418</v>
      </c>
      <c r="H359" s="2">
        <f t="shared" si="9"/>
        <v>0.49000000000160071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16566.79</v>
      </c>
      <c r="D361" s="1">
        <f>'PR-RAS'!E366</f>
        <v>168424.72</v>
      </c>
      <c r="E361" s="1">
        <v>0</v>
      </c>
      <c r="F361" s="1">
        <v>0</v>
      </c>
      <c r="G361" s="2">
        <f t="shared" si="8"/>
        <v>127229.84279999998</v>
      </c>
      <c r="H361" s="2">
        <f t="shared" si="9"/>
        <v>0.48999999999796273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3374.48</v>
      </c>
      <c r="D363" s="1">
        <f>'PR-RAS'!E368</f>
        <v>2897.5</v>
      </c>
      <c r="E363" s="1">
        <v>0</v>
      </c>
      <c r="F363" s="1">
        <v>0</v>
      </c>
      <c r="G363" s="2">
        <f t="shared" si="8"/>
        <v>3319.3517599999996</v>
      </c>
      <c r="H363" s="2">
        <f t="shared" si="9"/>
        <v>0.98000000000001819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465960.37</v>
      </c>
      <c r="D364" s="1">
        <f>'PR-RAS'!E369</f>
        <v>662704.47</v>
      </c>
      <c r="E364" s="1">
        <v>0</v>
      </c>
      <c r="F364" s="1">
        <v>0</v>
      </c>
      <c r="G364" s="2">
        <f t="shared" si="8"/>
        <v>650267.05952999997</v>
      </c>
      <c r="H364" s="2">
        <f t="shared" si="9"/>
        <v>0.83999999996740371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205167.29</v>
      </c>
      <c r="D365" s="1">
        <f>'PR-RAS'!E370</f>
        <v>109565.26</v>
      </c>
      <c r="E365" s="1">
        <v>0</v>
      </c>
      <c r="F365" s="1">
        <v>0</v>
      </c>
      <c r="G365" s="2">
        <f t="shared" si="8"/>
        <v>154444.40284</v>
      </c>
      <c r="H365" s="2">
        <f t="shared" si="9"/>
        <v>0.55000000000291038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7685.19</v>
      </c>
      <c r="D366" s="1">
        <f>'PR-RAS'!E371</f>
        <v>14274</v>
      </c>
      <c r="E366" s="1">
        <v>0</v>
      </c>
      <c r="F366" s="1">
        <v>0</v>
      </c>
      <c r="G366" s="2">
        <f t="shared" si="8"/>
        <v>13225.11435</v>
      </c>
      <c r="H366" s="2">
        <f t="shared" si="9"/>
        <v>0.18999999999959982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59252.28</v>
      </c>
      <c r="D367" s="1">
        <f>'PR-RAS'!E372</f>
        <v>146663.72</v>
      </c>
      <c r="E367" s="1">
        <v>0</v>
      </c>
      <c r="F367" s="1">
        <v>0</v>
      </c>
      <c r="G367" s="2">
        <f t="shared" si="8"/>
        <v>129044.17751999998</v>
      </c>
      <c r="H367" s="2">
        <f t="shared" si="9"/>
        <v>0.55999999999767169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6777.11</v>
      </c>
      <c r="D368" s="1">
        <f>'PR-RAS'!E373</f>
        <v>92134.63</v>
      </c>
      <c r="E368" s="1">
        <v>0</v>
      </c>
      <c r="F368" s="1">
        <v>0</v>
      </c>
      <c r="G368" s="2">
        <f t="shared" si="8"/>
        <v>70114.017789999998</v>
      </c>
      <c r="H368" s="2">
        <f t="shared" si="9"/>
        <v>0.47999999999501597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42948.65</v>
      </c>
      <c r="D369" s="1">
        <f>'PR-RAS'!E374</f>
        <v>93006.15</v>
      </c>
      <c r="E369" s="1">
        <v>0</v>
      </c>
      <c r="F369" s="1">
        <v>0</v>
      </c>
      <c r="G369" s="2">
        <f t="shared" si="8"/>
        <v>84257.629599999986</v>
      </c>
      <c r="H369" s="2">
        <f t="shared" si="9"/>
        <v>0.49999999999272404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144129.85</v>
      </c>
      <c r="D371" s="1">
        <f>'PR-RAS'!E376</f>
        <v>207060.71</v>
      </c>
      <c r="E371" s="1">
        <v>0</v>
      </c>
      <c r="F371" s="1">
        <v>0</v>
      </c>
      <c r="G371" s="2">
        <f t="shared" si="8"/>
        <v>206552.9699</v>
      </c>
      <c r="H371" s="2">
        <f t="shared" si="9"/>
        <v>0.44000000000232831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65681.2</v>
      </c>
      <c r="D373" s="1">
        <f>'PR-RAS'!E378</f>
        <v>17285</v>
      </c>
      <c r="E373" s="1">
        <v>0</v>
      </c>
      <c r="F373" s="1">
        <v>0</v>
      </c>
      <c r="G373" s="2">
        <f t="shared" si="8"/>
        <v>37293.446400000001</v>
      </c>
      <c r="H373" s="2">
        <f t="shared" si="9"/>
        <v>0.19999999999708962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57717.83</v>
      </c>
      <c r="D374" s="1">
        <f>'PR-RAS'!E379</f>
        <v>17285</v>
      </c>
      <c r="E374" s="1">
        <v>0</v>
      </c>
      <c r="F374" s="1">
        <v>0</v>
      </c>
      <c r="G374" s="2">
        <f t="shared" si="8"/>
        <v>34423.360590000004</v>
      </c>
      <c r="H374" s="2">
        <f t="shared" si="9"/>
        <v>0.16999999999825377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7963.37</v>
      </c>
      <c r="D376" s="1">
        <f>'PR-RAS'!E381</f>
        <v>0</v>
      </c>
      <c r="E376" s="1">
        <v>0</v>
      </c>
      <c r="F376" s="1">
        <v>0</v>
      </c>
      <c r="G376" s="2">
        <f t="shared" si="8"/>
        <v>2986.2637500000001</v>
      </c>
      <c r="H376" s="2">
        <f t="shared" si="9"/>
        <v>0.36999999999989086</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96398.98</v>
      </c>
      <c r="D378" s="1">
        <f>'PR-RAS'!E383</f>
        <v>34456.69</v>
      </c>
      <c r="E378" s="1">
        <v>0</v>
      </c>
      <c r="F378" s="1">
        <v>0</v>
      </c>
      <c r="G378" s="2">
        <f t="shared" si="8"/>
        <v>62322.759719999995</v>
      </c>
      <c r="H378" s="2">
        <f t="shared" si="9"/>
        <v>0.33000000000174623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35323.17</v>
      </c>
      <c r="D379" s="1">
        <f>'PR-RAS'!E384</f>
        <v>34456.69</v>
      </c>
      <c r="E379" s="1">
        <v>0</v>
      </c>
      <c r="F379" s="1">
        <v>0</v>
      </c>
      <c r="G379" s="2">
        <f t="shared" si="8"/>
        <v>39401.4159</v>
      </c>
      <c r="H379" s="2">
        <f t="shared" si="9"/>
        <v>0.47999999999592546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61075.81</v>
      </c>
      <c r="D380" s="1">
        <f>'PR-RAS'!E385</f>
        <v>0</v>
      </c>
      <c r="E380" s="1">
        <v>0</v>
      </c>
      <c r="F380" s="1">
        <v>0</v>
      </c>
      <c r="G380" s="2">
        <f t="shared" si="8"/>
        <v>23147.73199</v>
      </c>
      <c r="H380" s="2">
        <f t="shared" si="9"/>
        <v>0.19000000000232831</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2344.02</v>
      </c>
      <c r="E386" s="1">
        <v>0</v>
      </c>
      <c r="F386" s="1">
        <v>0</v>
      </c>
      <c r="G386" s="2">
        <f t="shared" si="8"/>
        <v>1804.8954000000001</v>
      </c>
      <c r="H386" s="2">
        <f t="shared" si="9"/>
        <v>1.999999999998181E-2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2344.02</v>
      </c>
      <c r="E388" s="1">
        <v>0</v>
      </c>
      <c r="F388" s="1">
        <v>0</v>
      </c>
      <c r="G388" s="2">
        <f t="shared" si="8"/>
        <v>1814.2714800000001</v>
      </c>
      <c r="H388" s="2">
        <f t="shared" si="9"/>
        <v>1.999999999998181E-2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4860287.6399999997</v>
      </c>
      <c r="D397" s="1">
        <f>'PR-RAS'!E402</f>
        <v>3227057.06</v>
      </c>
      <c r="E397" s="1">
        <v>0</v>
      </c>
      <c r="F397" s="1">
        <v>0</v>
      </c>
      <c r="G397" s="2">
        <f t="shared" si="8"/>
        <v>4480503.0969599998</v>
      </c>
      <c r="H397" s="2">
        <f t="shared" si="9"/>
        <v>0.42000000039115548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4228820.87</v>
      </c>
      <c r="D398" s="1">
        <f>'PR-RAS'!E403</f>
        <v>2738598.3</v>
      </c>
      <c r="E398" s="1">
        <v>0</v>
      </c>
      <c r="F398" s="1">
        <v>0</v>
      </c>
      <c r="G398" s="2">
        <f t="shared" si="8"/>
        <v>3853288.9355899999</v>
      </c>
      <c r="H398" s="2">
        <f t="shared" si="9"/>
        <v>0.42999999970197678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622856.38</v>
      </c>
      <c r="D399" s="1">
        <f>'PR-RAS'!E404</f>
        <v>481739.66</v>
      </c>
      <c r="E399" s="1">
        <v>0</v>
      </c>
      <c r="F399" s="1">
        <v>0</v>
      </c>
      <c r="G399" s="2">
        <f t="shared" si="8"/>
        <v>631361.60860000004</v>
      </c>
      <c r="H399" s="2">
        <f t="shared" si="9"/>
        <v>0.72000000003026798</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8610.39</v>
      </c>
      <c r="D401" s="1">
        <f>'PR-RAS'!E406</f>
        <v>6719.1</v>
      </c>
      <c r="E401" s="1">
        <v>0</v>
      </c>
      <c r="F401" s="1">
        <v>0</v>
      </c>
      <c r="G401" s="2">
        <f t="shared" si="8"/>
        <v>8819.4359999999997</v>
      </c>
      <c r="H401" s="2">
        <f t="shared" si="9"/>
        <v>0.48999999999978172</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5529077.1199999992</v>
      </c>
      <c r="D403" s="1">
        <f>'PR-RAS'!E408</f>
        <v>4114360.27</v>
      </c>
      <c r="E403" s="1">
        <v>0</v>
      </c>
      <c r="F403" s="1">
        <v>0</v>
      </c>
      <c r="G403" s="2">
        <f t="shared" si="8"/>
        <v>5530634.6593200006</v>
      </c>
      <c r="H403" s="2">
        <f t="shared" si="9"/>
        <v>0.38999999919906259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31257778.240000002</v>
      </c>
      <c r="D407" s="1">
        <f>'PR-RAS'!E412</f>
        <v>34346429.780000001</v>
      </c>
      <c r="E407" s="1">
        <v>0</v>
      </c>
      <c r="F407" s="1">
        <v>0</v>
      </c>
      <c r="G407" s="2">
        <f t="shared" si="8"/>
        <v>40579958.946800008</v>
      </c>
      <c r="H407" s="2">
        <f t="shared" si="9"/>
        <v>0.46000000089406967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30858378.949999999</v>
      </c>
      <c r="D408" s="1">
        <f>'PR-RAS'!E413</f>
        <v>31844799.629999999</v>
      </c>
      <c r="E408" s="1">
        <v>0</v>
      </c>
      <c r="F408" s="1">
        <v>0</v>
      </c>
      <c r="G408" s="2">
        <f t="shared" si="8"/>
        <v>38481027.131469995</v>
      </c>
      <c r="H408" s="2">
        <f t="shared" si="9"/>
        <v>0.42000000178813934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399399.29000000283</v>
      </c>
      <c r="D409" s="1">
        <f>'PR-RAS'!E414</f>
        <v>2501630.1500000022</v>
      </c>
      <c r="E409" s="1">
        <v>0</v>
      </c>
      <c r="F409" s="1">
        <v>0</v>
      </c>
      <c r="G409" s="2">
        <f t="shared" si="8"/>
        <v>2204285.1127200029</v>
      </c>
      <c r="H409" s="2">
        <f t="shared" si="9"/>
        <v>0.44000000506639481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3263363.54</v>
      </c>
      <c r="D411" s="1">
        <f>'PR-RAS'!E416</f>
        <v>3687264.65</v>
      </c>
      <c r="E411" s="1">
        <v>0</v>
      </c>
      <c r="F411" s="1">
        <v>0</v>
      </c>
      <c r="G411" s="2">
        <f t="shared" si="8"/>
        <v>4361536.0643999996</v>
      </c>
      <c r="H411" s="2">
        <f t="shared" si="9"/>
        <v>0.81000000005587935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683037.44</v>
      </c>
      <c r="D413" s="1">
        <f>'PR-RAS'!E418</f>
        <v>656513.91</v>
      </c>
      <c r="E413" s="1">
        <v>0</v>
      </c>
      <c r="F413" s="1">
        <v>0</v>
      </c>
      <c r="G413" s="2">
        <f t="shared" si="8"/>
        <v>822378.88711999997</v>
      </c>
      <c r="H413" s="2">
        <f t="shared" si="9"/>
        <v>0.52999999991152436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19908.419999999998</v>
      </c>
      <c r="D522" s="1">
        <f>'PR-RAS'!E528</f>
        <v>0</v>
      </c>
      <c r="E522" s="1">
        <v>0</v>
      </c>
      <c r="F522" s="1">
        <v>0</v>
      </c>
      <c r="G522" s="2">
        <f t="shared" ref="G522:G809" si="10">(B522/1000)*(C522*1+D522*2)</f>
        <v>10372.286819999999</v>
      </c>
      <c r="H522" s="2">
        <f t="shared" ref="H522:H809" si="11">ABS(C522-ROUND(C522,0))+ABS(D522-ROUND(D522,0))</f>
        <v>0.41999999999825377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19908.419999999998</v>
      </c>
      <c r="D574" s="1">
        <f>'PR-RAS'!E580</f>
        <v>0</v>
      </c>
      <c r="E574" s="1">
        <v>0</v>
      </c>
      <c r="F574" s="1">
        <v>0</v>
      </c>
      <c r="G574" s="2">
        <f t="shared" si="10"/>
        <v>11407.524659999997</v>
      </c>
      <c r="H574" s="2">
        <f t="shared" si="11"/>
        <v>0.41999999999825377</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19908.419999999998</v>
      </c>
      <c r="D579" s="1">
        <f>'PR-RAS'!E585</f>
        <v>0</v>
      </c>
      <c r="E579" s="1">
        <v>0</v>
      </c>
      <c r="F579" s="1">
        <v>0</v>
      </c>
      <c r="G579" s="2">
        <f t="shared" si="10"/>
        <v>11507.066759999998</v>
      </c>
      <c r="H579" s="2">
        <f t="shared" si="11"/>
        <v>0.41999999999825377</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19908.419999999998</v>
      </c>
      <c r="D580" s="1">
        <f>'PR-RAS'!E586</f>
        <v>0</v>
      </c>
      <c r="E580" s="1">
        <v>0</v>
      </c>
      <c r="F580" s="1">
        <v>0</v>
      </c>
      <c r="G580" s="2">
        <f t="shared" si="10"/>
        <v>11526.975179999998</v>
      </c>
      <c r="H580" s="2">
        <f t="shared" si="11"/>
        <v>0.41999999999825377</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19908.419999999998</v>
      </c>
      <c r="D630" s="1">
        <f>'PR-RAS'!E636</f>
        <v>0</v>
      </c>
      <c r="E630" s="1">
        <v>0</v>
      </c>
      <c r="F630" s="1">
        <v>0</v>
      </c>
      <c r="G630" s="2">
        <f t="shared" si="10"/>
        <v>12522.39618</v>
      </c>
      <c r="H630" s="2">
        <f t="shared" si="11"/>
        <v>0.41999999999825377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31257778.240000002</v>
      </c>
      <c r="D633" s="1">
        <f>'PR-RAS'!E639</f>
        <v>34346429.780000001</v>
      </c>
      <c r="E633" s="1">
        <v>0</v>
      </c>
      <c r="F633" s="1">
        <v>0</v>
      </c>
      <c r="G633" s="2">
        <f t="shared" si="10"/>
        <v>63168803.089600012</v>
      </c>
      <c r="H633" s="2">
        <f t="shared" si="11"/>
        <v>0.46000000089406967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30878287.370000001</v>
      </c>
      <c r="D634" s="1">
        <f>'PR-RAS'!E640</f>
        <v>31844799.629999999</v>
      </c>
      <c r="E634" s="1">
        <v>0</v>
      </c>
      <c r="F634" s="1">
        <v>0</v>
      </c>
      <c r="G634" s="2">
        <f t="shared" si="10"/>
        <v>59861472.236789994</v>
      </c>
      <c r="H634" s="2">
        <f t="shared" si="11"/>
        <v>0.74000000208616257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379490.87000000104</v>
      </c>
      <c r="D635" s="1">
        <f>'PR-RAS'!E641</f>
        <v>2501630.1500000022</v>
      </c>
      <c r="E635" s="1">
        <v>0</v>
      </c>
      <c r="F635" s="1">
        <v>0</v>
      </c>
      <c r="G635" s="2">
        <f t="shared" si="10"/>
        <v>3412664.2417800035</v>
      </c>
      <c r="H635" s="2">
        <f t="shared" si="11"/>
        <v>0.2800000011920929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3263363.54</v>
      </c>
      <c r="D637" s="1">
        <f>'PR-RAS'!E643</f>
        <v>3687264.65</v>
      </c>
      <c r="E637" s="1">
        <v>0</v>
      </c>
      <c r="F637" s="1">
        <v>0</v>
      </c>
      <c r="G637" s="2">
        <f t="shared" si="10"/>
        <v>6765699.8462399999</v>
      </c>
      <c r="H637" s="2">
        <f t="shared" si="11"/>
        <v>0.81000000005587935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3642854.4100000011</v>
      </c>
      <c r="D639" s="1">
        <f>'PR-RAS'!E645</f>
        <v>6188894.8000000026</v>
      </c>
      <c r="E639" s="1">
        <v>0</v>
      </c>
      <c r="F639" s="1">
        <v>0</v>
      </c>
      <c r="G639" s="2">
        <f t="shared" si="10"/>
        <v>10221170.878380004</v>
      </c>
      <c r="H639" s="2">
        <f t="shared" si="11"/>
        <v>0.60999999847263098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1433965.82</v>
      </c>
      <c r="D641" s="1">
        <f>'PR-RAS'!E647</f>
        <v>1655126.91</v>
      </c>
      <c r="E641" s="1">
        <v>0</v>
      </c>
      <c r="F641" s="1">
        <v>0</v>
      </c>
      <c r="G641" s="2">
        <f t="shared" si="10"/>
        <v>3036300.5696</v>
      </c>
      <c r="H641" s="2">
        <f t="shared" si="11"/>
        <v>0.27000000001862645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4589527.6500000004</v>
      </c>
      <c r="D642" s="1">
        <f>'PR-RAS'!E649</f>
        <v>5626156.8799999999</v>
      </c>
      <c r="E642" s="1">
        <v>0</v>
      </c>
      <c r="F642" s="1">
        <v>0</v>
      </c>
      <c r="G642" s="2">
        <f t="shared" si="10"/>
        <v>10154620.34381</v>
      </c>
      <c r="H642" s="2">
        <f t="shared" si="11"/>
        <v>0.46999999973922968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23428480.59</v>
      </c>
      <c r="D643" s="1">
        <f>'PR-RAS'!E650</f>
        <v>25680504.649999999</v>
      </c>
      <c r="E643" s="1">
        <v>0</v>
      </c>
      <c r="F643" s="1">
        <v>0</v>
      </c>
      <c r="G643" s="2">
        <f t="shared" si="10"/>
        <v>48014852.509379998</v>
      </c>
      <c r="H643" s="2">
        <f t="shared" si="11"/>
        <v>0.76000000163912773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22391851.390000001</v>
      </c>
      <c r="D644" s="1">
        <f>'PR-RAS'!E651</f>
        <v>24843120.149999999</v>
      </c>
      <c r="E644" s="1">
        <v>0</v>
      </c>
      <c r="F644" s="1">
        <v>0</v>
      </c>
      <c r="G644" s="2">
        <f t="shared" si="10"/>
        <v>46346212.956670001</v>
      </c>
      <c r="H644" s="2">
        <f t="shared" si="11"/>
        <v>0.53999999910593033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5626156.8500000015</v>
      </c>
      <c r="D645" s="1">
        <f>'PR-RAS'!E652</f>
        <v>6463541.379999999</v>
      </c>
      <c r="E645" s="1">
        <v>0</v>
      </c>
      <c r="F645" s="1">
        <v>0</v>
      </c>
      <c r="G645" s="2">
        <f t="shared" si="10"/>
        <v>11948286.308839999</v>
      </c>
      <c r="H645" s="2">
        <f t="shared" si="11"/>
        <v>0.5299999974668026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626</v>
      </c>
      <c r="D647" s="1">
        <f>'PR-RAS'!E654</f>
        <v>641</v>
      </c>
      <c r="E647" s="1">
        <v>0</v>
      </c>
      <c r="F647" s="1">
        <v>0</v>
      </c>
      <c r="G647" s="2">
        <f t="shared" si="10"/>
        <v>1232.568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605</v>
      </c>
      <c r="D649" s="1">
        <f>'PR-RAS'!E656</f>
        <v>621</v>
      </c>
      <c r="E649" s="1">
        <v>0</v>
      </c>
      <c r="F649" s="1">
        <v>0</v>
      </c>
      <c r="G649" s="2">
        <f t="shared" si="10"/>
        <v>1196.856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299850.51</v>
      </c>
      <c r="D668" s="1">
        <f>'PR-RAS'!E675</f>
        <v>0</v>
      </c>
      <c r="E668" s="1">
        <v>0</v>
      </c>
      <c r="F668" s="1">
        <v>0</v>
      </c>
      <c r="G668" s="2">
        <f t="shared" si="10"/>
        <v>200000.29017000002</v>
      </c>
      <c r="H668" s="2">
        <f t="shared" si="11"/>
        <v>0.48999999999068677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200622.65</v>
      </c>
      <c r="D669" s="1">
        <f>'PR-RAS'!E676</f>
        <v>130715.01</v>
      </c>
      <c r="E669" s="1">
        <v>0</v>
      </c>
      <c r="F669" s="1">
        <v>0</v>
      </c>
      <c r="G669" s="2">
        <f t="shared" si="10"/>
        <v>308651.18356000003</v>
      </c>
      <c r="H669" s="2">
        <f t="shared" si="11"/>
        <v>0.36000000000058208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184891.91</v>
      </c>
      <c r="D688" s="1">
        <f>'PR-RAS'!E695</f>
        <v>507088.39</v>
      </c>
      <c r="E688" s="1">
        <v>0</v>
      </c>
      <c r="F688" s="1">
        <v>0</v>
      </c>
      <c r="G688" s="2">
        <f t="shared" si="10"/>
        <v>823760.19003000006</v>
      </c>
      <c r="H688" s="2">
        <f t="shared" si="11"/>
        <v>0.48000000001047738</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46094.76</v>
      </c>
      <c r="D689" s="1">
        <f>'PR-RAS'!E696</f>
        <v>35755.919999999998</v>
      </c>
      <c r="E689" s="1">
        <v>0</v>
      </c>
      <c r="F689" s="1">
        <v>0</v>
      </c>
      <c r="G689" s="2">
        <f t="shared" si="10"/>
        <v>80913.340799999991</v>
      </c>
      <c r="H689" s="2">
        <f t="shared" si="11"/>
        <v>0.31999999999970896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4574.95</v>
      </c>
      <c r="D690" s="1">
        <f>'PR-RAS'!E697</f>
        <v>3548.35</v>
      </c>
      <c r="E690" s="1">
        <v>0</v>
      </c>
      <c r="F690" s="1">
        <v>0</v>
      </c>
      <c r="G690" s="2">
        <f t="shared" si="10"/>
        <v>8041.7668499999991</v>
      </c>
      <c r="H690" s="2">
        <f t="shared" si="11"/>
        <v>0.40000000000009095</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1826686.36</v>
      </c>
      <c r="D703" s="1">
        <f>'PR-RAS'!E710</f>
        <v>1642679.53</v>
      </c>
      <c r="E703" s="1">
        <v>0</v>
      </c>
      <c r="F703" s="1">
        <v>0</v>
      </c>
      <c r="G703" s="2">
        <f t="shared" si="10"/>
        <v>3588655.88484</v>
      </c>
      <c r="H703" s="2">
        <f t="shared" si="11"/>
        <v>0.83000000007450581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23572.74</v>
      </c>
      <c r="D709" s="1">
        <f>'PR-RAS'!E716</f>
        <v>19555.02</v>
      </c>
      <c r="E709" s="1">
        <v>0</v>
      </c>
      <c r="F709" s="1">
        <v>0</v>
      </c>
      <c r="G709" s="2">
        <f t="shared" si="10"/>
        <v>44379.408239999997</v>
      </c>
      <c r="H709" s="2">
        <f t="shared" si="11"/>
        <v>0.27999999999883585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32151.94</v>
      </c>
      <c r="D710" s="1">
        <f>'PR-RAS'!E717</f>
        <v>10622.85</v>
      </c>
      <c r="E710" s="1">
        <v>0</v>
      </c>
      <c r="F710" s="1">
        <v>0</v>
      </c>
      <c r="G710" s="2">
        <f t="shared" si="10"/>
        <v>37858.926759999995</v>
      </c>
      <c r="H710" s="2">
        <f t="shared" si="11"/>
        <v>0.21000000000094587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222649.76</v>
      </c>
      <c r="D711" s="1">
        <f>'PR-RAS'!E718</f>
        <v>275276.55</v>
      </c>
      <c r="E711" s="1">
        <v>0</v>
      </c>
      <c r="F711" s="1">
        <v>0</v>
      </c>
      <c r="G711" s="2">
        <f t="shared" si="10"/>
        <v>548974.03059999994</v>
      </c>
      <c r="H711" s="2">
        <f t="shared" si="11"/>
        <v>0.69000000000232831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3999.94</v>
      </c>
      <c r="D712" s="1">
        <f>'PR-RAS'!E719</f>
        <v>2000</v>
      </c>
      <c r="E712" s="1">
        <v>0</v>
      </c>
      <c r="F712" s="1">
        <v>0</v>
      </c>
      <c r="G712" s="2">
        <f t="shared" si="10"/>
        <v>5687.9573399999999</v>
      </c>
      <c r="H712" s="2">
        <f t="shared" si="11"/>
        <v>5.999999999994543E-2</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19066.18</v>
      </c>
      <c r="D713" s="1">
        <f>'PR-RAS'!E720</f>
        <v>43816.99</v>
      </c>
      <c r="E713" s="1">
        <v>0</v>
      </c>
      <c r="F713" s="1">
        <v>0</v>
      </c>
      <c r="G713" s="2">
        <f t="shared" si="10"/>
        <v>75970.513919999998</v>
      </c>
      <c r="H713" s="2">
        <f t="shared" si="11"/>
        <v>0.19000000000232831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122989.53</v>
      </c>
      <c r="D714" s="1">
        <f>'PR-RAS'!E721</f>
        <v>274513.01</v>
      </c>
      <c r="E714" s="1">
        <v>0</v>
      </c>
      <c r="F714" s="1">
        <v>0</v>
      </c>
      <c r="G714" s="2">
        <f t="shared" si="10"/>
        <v>479147.08715000004</v>
      </c>
      <c r="H714" s="2">
        <f t="shared" si="11"/>
        <v>0.48000000001047738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509511.88</v>
      </c>
      <c r="D715" s="1">
        <f>'PR-RAS'!E722</f>
        <v>508666.82</v>
      </c>
      <c r="E715" s="1">
        <v>0</v>
      </c>
      <c r="F715" s="1">
        <v>0</v>
      </c>
      <c r="G715" s="2">
        <f t="shared" si="10"/>
        <v>1090167.7012799999</v>
      </c>
      <c r="H715" s="2">
        <f t="shared" si="11"/>
        <v>0.29999999998835847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158472.97</v>
      </c>
      <c r="D716" s="1">
        <f>'PR-RAS'!E723</f>
        <v>162291.68</v>
      </c>
      <c r="E716" s="1">
        <v>0</v>
      </c>
      <c r="F716" s="1">
        <v>0</v>
      </c>
      <c r="G716" s="2">
        <f t="shared" si="10"/>
        <v>345385.27594999998</v>
      </c>
      <c r="H716" s="2">
        <f t="shared" si="11"/>
        <v>0.35000000000582077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12841.81</v>
      </c>
      <c r="D718" s="1">
        <f>'PR-RAS'!E725</f>
        <v>172.54</v>
      </c>
      <c r="E718" s="1">
        <v>0</v>
      </c>
      <c r="F718" s="1">
        <v>0</v>
      </c>
      <c r="G718" s="2">
        <f t="shared" si="10"/>
        <v>9455.0001299999985</v>
      </c>
      <c r="H718" s="2">
        <f t="shared" si="11"/>
        <v>0.65000000000051728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15297.65</v>
      </c>
      <c r="D719" s="1">
        <f>'PR-RAS'!E726</f>
        <v>10252.01</v>
      </c>
      <c r="E719" s="1">
        <v>0</v>
      </c>
      <c r="F719" s="1">
        <v>0</v>
      </c>
      <c r="G719" s="2">
        <f t="shared" si="10"/>
        <v>25705.599059999997</v>
      </c>
      <c r="H719" s="2">
        <f t="shared" si="11"/>
        <v>0.36000000000058208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638602.35</v>
      </c>
      <c r="D812" s="1">
        <f>'PR-RAS'!E819</f>
        <v>489220.83</v>
      </c>
      <c r="E812" s="1">
        <v>0</v>
      </c>
      <c r="F812" s="1">
        <v>0</v>
      </c>
      <c r="G812" s="2">
        <f t="shared" si="18"/>
        <v>1311422.6921100002</v>
      </c>
      <c r="H812" s="2">
        <f t="shared" si="19"/>
        <v>0.51999999996041879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750791.53</v>
      </c>
      <c r="D822" s="1">
        <f>'PR-RAS'!E829</f>
        <v>977577.03</v>
      </c>
      <c r="E822" s="1">
        <v>0</v>
      </c>
      <c r="F822" s="1">
        <v>0</v>
      </c>
      <c r="G822" s="2">
        <f t="shared" si="18"/>
        <v>2221581.3293899996</v>
      </c>
      <c r="H822" s="2">
        <f t="shared" si="19"/>
        <v>0.5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37366072.31000001</v>
      </c>
      <c r="D984" s="6">
        <f>BILANCA!E6</f>
        <v>41469898.210000001</v>
      </c>
      <c r="E984" s="6">
        <v>0</v>
      </c>
      <c r="F984" s="6">
        <v>0</v>
      </c>
      <c r="G984" s="7">
        <f t="shared" ref="G984:G1241" si="22">B984/1000*C984+B984/500*D984</f>
        <v>120305.86873000002</v>
      </c>
      <c r="H984" s="7">
        <f t="shared" si="19"/>
        <v>0.52000001072883606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29335788.260000005</v>
      </c>
      <c r="D985" s="1">
        <f>BILANCA!E7</f>
        <v>32457427.73</v>
      </c>
      <c r="E985" s="1">
        <v>0</v>
      </c>
      <c r="F985" s="1">
        <v>0</v>
      </c>
      <c r="G985" s="2">
        <f t="shared" si="22"/>
        <v>188501.28744000001</v>
      </c>
      <c r="H985" s="2">
        <f t="shared" si="19"/>
        <v>0.53000000491738319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2052003.2699999998</v>
      </c>
      <c r="D986" s="1">
        <f>BILANCA!E8</f>
        <v>2019885.9399999995</v>
      </c>
      <c r="E986" s="1">
        <v>0</v>
      </c>
      <c r="F986" s="1">
        <v>0</v>
      </c>
      <c r="G986" s="2">
        <f t="shared" si="22"/>
        <v>18275.325449999997</v>
      </c>
      <c r="H986" s="2">
        <f t="shared" si="19"/>
        <v>0.33000000030733645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860101.44</v>
      </c>
      <c r="D987" s="1">
        <f>BILANCA!E9</f>
        <v>860101.46</v>
      </c>
      <c r="E987" s="1">
        <v>0</v>
      </c>
      <c r="F987" s="1">
        <v>0</v>
      </c>
      <c r="G987" s="2">
        <f t="shared" si="22"/>
        <v>10321.21744</v>
      </c>
      <c r="H987" s="2">
        <f t="shared" si="19"/>
        <v>0.89999999990686774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1829075.38</v>
      </c>
      <c r="D988" s="1">
        <f>BILANCA!E10</f>
        <v>1829627.39</v>
      </c>
      <c r="E988" s="1">
        <v>0</v>
      </c>
      <c r="F988" s="1">
        <v>0</v>
      </c>
      <c r="G988" s="2">
        <f t="shared" si="22"/>
        <v>27441.650799999999</v>
      </c>
      <c r="H988" s="2">
        <f t="shared" si="19"/>
        <v>0.76999999978579581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637173.55000000005</v>
      </c>
      <c r="D989" s="1">
        <f>BILANCA!E11</f>
        <v>669842.91</v>
      </c>
      <c r="E989" s="1">
        <v>0</v>
      </c>
      <c r="F989" s="1">
        <v>0</v>
      </c>
      <c r="G989" s="2">
        <f t="shared" si="22"/>
        <v>11861.156220000001</v>
      </c>
      <c r="H989" s="2">
        <f t="shared" si="19"/>
        <v>0.53999999992083758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22607527.500000004</v>
      </c>
      <c r="D990" s="1">
        <f>BILANCA!E12</f>
        <v>30215882.020000003</v>
      </c>
      <c r="E990" s="1">
        <v>0</v>
      </c>
      <c r="F990" s="1">
        <v>0</v>
      </c>
      <c r="G990" s="2">
        <f t="shared" si="22"/>
        <v>581275.04078000004</v>
      </c>
      <c r="H990" s="2">
        <f t="shared" si="19"/>
        <v>0.51999999955296516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20124429.400000002</v>
      </c>
      <c r="D991" s="1">
        <f>BILANCA!E13</f>
        <v>27169655.620000001</v>
      </c>
      <c r="E991" s="1">
        <v>0</v>
      </c>
      <c r="F991" s="1">
        <v>0</v>
      </c>
      <c r="G991" s="2">
        <f t="shared" si="22"/>
        <v>595709.92512000003</v>
      </c>
      <c r="H991" s="2">
        <f t="shared" si="19"/>
        <v>0.7800000011920929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144840.79999999999</v>
      </c>
      <c r="D992" s="1">
        <f>BILANCA!E14</f>
        <v>144840.79999999999</v>
      </c>
      <c r="E992" s="1">
        <v>0</v>
      </c>
      <c r="F992" s="1">
        <v>0</v>
      </c>
      <c r="G992" s="2">
        <f t="shared" si="22"/>
        <v>3910.7015999999994</v>
      </c>
      <c r="H992" s="2">
        <f t="shared" si="19"/>
        <v>0.40000000002328306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23029952.07</v>
      </c>
      <c r="D993" s="1">
        <f>BILANCA!E15</f>
        <v>30394140.59</v>
      </c>
      <c r="E993" s="1">
        <v>0</v>
      </c>
      <c r="F993" s="1">
        <v>0</v>
      </c>
      <c r="G993" s="2">
        <f t="shared" si="22"/>
        <v>838182.33250000002</v>
      </c>
      <c r="H993" s="2">
        <f t="shared" si="19"/>
        <v>0.48000000044703484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1030708.01</v>
      </c>
      <c r="D995" s="1">
        <f>BILANCA!E17</f>
        <v>1033605.51</v>
      </c>
      <c r="E995" s="1">
        <v>0</v>
      </c>
      <c r="F995" s="1">
        <v>0</v>
      </c>
      <c r="G995" s="2">
        <f t="shared" si="22"/>
        <v>37175.028359999997</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4081071.48</v>
      </c>
      <c r="D996" s="1">
        <f>BILANCA!E18</f>
        <v>4402931.28</v>
      </c>
      <c r="E996" s="1">
        <v>0</v>
      </c>
      <c r="F996" s="1">
        <v>0</v>
      </c>
      <c r="G996" s="2">
        <f t="shared" si="22"/>
        <v>167530.14251999999</v>
      </c>
      <c r="H996" s="2">
        <f t="shared" si="19"/>
        <v>0.76000000024214387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2106765.0099999998</v>
      </c>
      <c r="D997" s="1">
        <f>BILANCA!E19</f>
        <v>2707797.8000000017</v>
      </c>
      <c r="E997" s="1">
        <v>0</v>
      </c>
      <c r="F997" s="1">
        <v>0</v>
      </c>
      <c r="G997" s="2">
        <f t="shared" si="22"/>
        <v>105313.04854000005</v>
      </c>
      <c r="H997" s="2">
        <f t="shared" si="19"/>
        <v>0.20999999810010195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4839703.51</v>
      </c>
      <c r="D998" s="1">
        <f>BILANCA!E20</f>
        <v>5288496.6100000003</v>
      </c>
      <c r="E998" s="1">
        <v>0</v>
      </c>
      <c r="F998" s="1">
        <v>0</v>
      </c>
      <c r="G998" s="2">
        <f t="shared" si="22"/>
        <v>231250.45095</v>
      </c>
      <c r="H998" s="2">
        <f t="shared" si="19"/>
        <v>0.87999999988824129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317946.67</v>
      </c>
      <c r="D999" s="1">
        <f>BILANCA!E21</f>
        <v>316286.08000000002</v>
      </c>
      <c r="E999" s="1">
        <v>0</v>
      </c>
      <c r="F999" s="1">
        <v>0</v>
      </c>
      <c r="G999" s="2">
        <f t="shared" si="22"/>
        <v>15208.30128</v>
      </c>
      <c r="H999" s="2">
        <f t="shared" si="19"/>
        <v>0.41000000003259629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727861.95</v>
      </c>
      <c r="D1000" s="1">
        <f>BILANCA!E22</f>
        <v>881270.66</v>
      </c>
      <c r="E1000" s="1">
        <v>0</v>
      </c>
      <c r="F1000" s="1">
        <v>0</v>
      </c>
      <c r="G1000" s="2">
        <f t="shared" si="22"/>
        <v>42336.855590000006</v>
      </c>
      <c r="H1000" s="2">
        <f t="shared" si="19"/>
        <v>0.39000000001396984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372115.65</v>
      </c>
      <c r="D1001" s="1">
        <f>BILANCA!E23</f>
        <v>464250.28</v>
      </c>
      <c r="E1001" s="1">
        <v>0</v>
      </c>
      <c r="F1001" s="1">
        <v>0</v>
      </c>
      <c r="G1001" s="2">
        <f t="shared" si="22"/>
        <v>23411.091779999999</v>
      </c>
      <c r="H1001" s="2">
        <f t="shared" si="19"/>
        <v>0.63000000000465661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248067.5</v>
      </c>
      <c r="D1002" s="1">
        <f>BILANCA!E24</f>
        <v>341073.65</v>
      </c>
      <c r="E1002" s="1">
        <v>0</v>
      </c>
      <c r="F1002" s="1">
        <v>0</v>
      </c>
      <c r="G1002" s="2">
        <f t="shared" si="22"/>
        <v>17674.081200000001</v>
      </c>
      <c r="H1002" s="2">
        <f t="shared" si="19"/>
        <v>0.84999999997671694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58840.44</v>
      </c>
      <c r="D1003" s="1">
        <f>BILANCA!E25</f>
        <v>58840.44</v>
      </c>
      <c r="E1003" s="1">
        <v>0</v>
      </c>
      <c r="F1003" s="1">
        <v>0</v>
      </c>
      <c r="G1003" s="2">
        <f t="shared" si="22"/>
        <v>3530.4264000000003</v>
      </c>
      <c r="H1003" s="2">
        <f t="shared" si="19"/>
        <v>0.88000000000465661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2164735.44</v>
      </c>
      <c r="D1004" s="1">
        <f>BILANCA!E26</f>
        <v>2380043.9500000002</v>
      </c>
      <c r="E1004" s="1">
        <v>0</v>
      </c>
      <c r="F1004" s="1">
        <v>0</v>
      </c>
      <c r="G1004" s="2">
        <f t="shared" si="22"/>
        <v>145421.29014000003</v>
      </c>
      <c r="H1004" s="2">
        <f t="shared" si="19"/>
        <v>0.48999999975785613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6622506.1500000004</v>
      </c>
      <c r="D1006" s="1">
        <f>BILANCA!E28</f>
        <v>7022463.8700000001</v>
      </c>
      <c r="E1006" s="1">
        <v>0</v>
      </c>
      <c r="F1006" s="1">
        <v>0</v>
      </c>
      <c r="G1006" s="2">
        <f t="shared" si="22"/>
        <v>475350.97947000002</v>
      </c>
      <c r="H1006" s="2">
        <f t="shared" si="19"/>
        <v>0.28000000026077032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89037.099999999991</v>
      </c>
      <c r="D1007" s="1">
        <f>BILANCA!E29</f>
        <v>90818.01999999999</v>
      </c>
      <c r="E1007" s="1">
        <v>0</v>
      </c>
      <c r="F1007" s="1">
        <v>0</v>
      </c>
      <c r="G1007" s="2">
        <f t="shared" si="22"/>
        <v>6496.1553599999988</v>
      </c>
      <c r="H1007" s="2">
        <f t="shared" si="19"/>
        <v>0.11999999998079147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107322.65</v>
      </c>
      <c r="D1008" s="1">
        <f>BILANCA!E30</f>
        <v>74027.31</v>
      </c>
      <c r="E1008" s="1">
        <v>0</v>
      </c>
      <c r="F1008" s="1">
        <v>0</v>
      </c>
      <c r="G1008" s="2">
        <f t="shared" si="22"/>
        <v>6384.4317499999997</v>
      </c>
      <c r="H1008" s="2">
        <f t="shared" si="19"/>
        <v>0.66000000000349246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62367.839999999997</v>
      </c>
      <c r="D1010" s="1">
        <f>BILANCA!E32</f>
        <v>62367.839999999997</v>
      </c>
      <c r="E1010" s="1">
        <v>0</v>
      </c>
      <c r="F1010" s="1">
        <v>0</v>
      </c>
      <c r="G1010" s="2">
        <f t="shared" si="22"/>
        <v>5051.79504</v>
      </c>
      <c r="H1010" s="2">
        <f t="shared" si="19"/>
        <v>0.32000000000698492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80653.39</v>
      </c>
      <c r="D1012" s="1">
        <f>BILANCA!E34</f>
        <v>45577.13</v>
      </c>
      <c r="E1012" s="1">
        <v>0</v>
      </c>
      <c r="F1012" s="1">
        <v>0</v>
      </c>
      <c r="G1012" s="2">
        <f t="shared" si="22"/>
        <v>4982.4218500000006</v>
      </c>
      <c r="H1012" s="2">
        <f t="shared" si="19"/>
        <v>0.51999999999679858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145316.21999999997</v>
      </c>
      <c r="D1013" s="1">
        <f>BILANCA!E35</f>
        <v>129277.81999999983</v>
      </c>
      <c r="E1013" s="1">
        <v>0</v>
      </c>
      <c r="F1013" s="1">
        <v>0</v>
      </c>
      <c r="G1013" s="2">
        <f t="shared" si="22"/>
        <v>12116.15579999999</v>
      </c>
      <c r="H1013" s="2">
        <f t="shared" si="19"/>
        <v>0.40000000013969839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1478188.11</v>
      </c>
      <c r="D1014" s="1">
        <f>BILANCA!E36</f>
        <v>1512575.38</v>
      </c>
      <c r="E1014" s="1">
        <v>0</v>
      </c>
      <c r="F1014" s="1">
        <v>0</v>
      </c>
      <c r="G1014" s="2">
        <f t="shared" si="22"/>
        <v>139603.50497000001</v>
      </c>
      <c r="H1014" s="2">
        <f t="shared" si="19"/>
        <v>0.48999999999068677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31146.98</v>
      </c>
      <c r="D1015" s="1">
        <f>BILANCA!E37</f>
        <v>31146.98</v>
      </c>
      <c r="E1015" s="1">
        <v>0</v>
      </c>
      <c r="F1015" s="1">
        <v>0</v>
      </c>
      <c r="G1015" s="2">
        <f t="shared" si="22"/>
        <v>2990.1100799999999</v>
      </c>
      <c r="H1015" s="2">
        <f t="shared" si="19"/>
        <v>4.0000000000873115E-2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514.91</v>
      </c>
      <c r="D1017" s="1">
        <f>BILANCA!E39</f>
        <v>514.91</v>
      </c>
      <c r="E1017" s="1">
        <v>0</v>
      </c>
      <c r="F1017" s="1">
        <v>0</v>
      </c>
      <c r="G1017" s="2">
        <f t="shared" si="22"/>
        <v>52.520820000000001</v>
      </c>
      <c r="H1017" s="2">
        <f t="shared" si="19"/>
        <v>0.18000000000006366</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1364533.78</v>
      </c>
      <c r="D1018" s="1">
        <f>BILANCA!E40</f>
        <v>1414959.45</v>
      </c>
      <c r="E1018" s="1">
        <v>0</v>
      </c>
      <c r="F1018" s="1">
        <v>0</v>
      </c>
      <c r="G1018" s="2">
        <f t="shared" si="22"/>
        <v>146805.8438</v>
      </c>
      <c r="H1018" s="2">
        <f t="shared" si="19"/>
        <v>0.66999999992549419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79821.570000000007</v>
      </c>
      <c r="D1019" s="1">
        <f>BILANCA!E41</f>
        <v>79821.570000000007</v>
      </c>
      <c r="E1019" s="1">
        <v>0</v>
      </c>
      <c r="F1019" s="1">
        <v>0</v>
      </c>
      <c r="G1019" s="2">
        <f t="shared" si="22"/>
        <v>8620.7295599999998</v>
      </c>
      <c r="H1019" s="2">
        <f t="shared" si="19"/>
        <v>0.85999999998603016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103777.97</v>
      </c>
      <c r="D1020" s="1">
        <f>BILANCA!E42</f>
        <v>103777.97</v>
      </c>
      <c r="E1020" s="1">
        <v>0</v>
      </c>
      <c r="F1020" s="1">
        <v>0</v>
      </c>
      <c r="G1020" s="2">
        <f t="shared" si="22"/>
        <v>11519.354670000001</v>
      </c>
      <c r="H1020" s="2">
        <f t="shared" si="19"/>
        <v>5.9999999997671694E-2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23956.400000000001</v>
      </c>
      <c r="D1022" s="1">
        <f>BILANCA!E44</f>
        <v>23956.400000000001</v>
      </c>
      <c r="E1022" s="1">
        <v>0</v>
      </c>
      <c r="F1022" s="1">
        <v>0</v>
      </c>
      <c r="G1022" s="2">
        <f t="shared" si="22"/>
        <v>2802.8987999999999</v>
      </c>
      <c r="H1022" s="2">
        <f t="shared" si="19"/>
        <v>0.80000000000291038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62158.200000000012</v>
      </c>
      <c r="D1023" s="1">
        <f>BILANCA!E45</f>
        <v>38511.189999999973</v>
      </c>
      <c r="E1023" s="1">
        <v>0</v>
      </c>
      <c r="F1023" s="1">
        <v>0</v>
      </c>
      <c r="G1023" s="2">
        <f t="shared" si="22"/>
        <v>5567.2231999999985</v>
      </c>
      <c r="H1023" s="2">
        <f t="shared" si="19"/>
        <v>0.38999999998486601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274655.45</v>
      </c>
      <c r="D1025" s="1">
        <f>BILANCA!E47</f>
        <v>276999.46999999997</v>
      </c>
      <c r="E1025" s="1">
        <v>0</v>
      </c>
      <c r="F1025" s="1">
        <v>0</v>
      </c>
      <c r="G1025" s="2">
        <f t="shared" si="22"/>
        <v>34803.484380000002</v>
      </c>
      <c r="H1025" s="2">
        <f t="shared" si="19"/>
        <v>0.91999999998370185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212497.25</v>
      </c>
      <c r="D1028" s="1">
        <f>BILANCA!E50</f>
        <v>238488.28</v>
      </c>
      <c r="E1028" s="1">
        <v>0</v>
      </c>
      <c r="F1028" s="1">
        <v>0</v>
      </c>
      <c r="G1028" s="2">
        <f t="shared" si="22"/>
        <v>31026.321449999996</v>
      </c>
      <c r="H1028" s="2">
        <f t="shared" si="19"/>
        <v>0.52999999999883585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468194.52</v>
      </c>
      <c r="D1032" s="1">
        <f>BILANCA!E54</f>
        <v>517901.72</v>
      </c>
      <c r="E1032" s="1">
        <v>0</v>
      </c>
      <c r="F1032" s="1">
        <v>0</v>
      </c>
      <c r="G1032" s="2">
        <f t="shared" si="22"/>
        <v>73695.900040000008</v>
      </c>
      <c r="H1032" s="2">
        <f t="shared" si="19"/>
        <v>0.76000000000931323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468194.52</v>
      </c>
      <c r="D1033" s="1">
        <f>BILANCA!E55</f>
        <v>517901.72</v>
      </c>
      <c r="E1033" s="1">
        <v>0</v>
      </c>
      <c r="F1033" s="1">
        <v>0</v>
      </c>
      <c r="G1033" s="2">
        <f t="shared" si="22"/>
        <v>75199.898000000001</v>
      </c>
      <c r="H1033" s="2">
        <f t="shared" si="19"/>
        <v>0.76000000000931323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4671358.6900000004</v>
      </c>
      <c r="D1034" s="1">
        <f>BILANCA!E56</f>
        <v>221659.77</v>
      </c>
      <c r="E1034" s="1">
        <v>0</v>
      </c>
      <c r="F1034" s="1">
        <v>0</v>
      </c>
      <c r="G1034" s="2">
        <f t="shared" si="22"/>
        <v>260848.58973000001</v>
      </c>
      <c r="H1034" s="2">
        <f t="shared" si="19"/>
        <v>0.53999999960069545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4671358.6900000004</v>
      </c>
      <c r="D1035" s="1">
        <f>BILANCA!E57</f>
        <v>221659.77</v>
      </c>
      <c r="E1035" s="1">
        <v>0</v>
      </c>
      <c r="F1035" s="1">
        <v>0</v>
      </c>
      <c r="G1035" s="2">
        <f t="shared" si="22"/>
        <v>265963.26796000003</v>
      </c>
      <c r="H1035" s="2">
        <f t="shared" si="19"/>
        <v>0.53999999960069545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4898.8</v>
      </c>
      <c r="D1041" s="1">
        <f>BILANCA!E63</f>
        <v>0</v>
      </c>
      <c r="E1041" s="1">
        <v>0</v>
      </c>
      <c r="F1041" s="1">
        <v>0</v>
      </c>
      <c r="G1041" s="2">
        <f t="shared" si="22"/>
        <v>284.13040000000001</v>
      </c>
      <c r="H1041" s="2">
        <f t="shared" si="19"/>
        <v>0.1999999999998181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4898.8</v>
      </c>
      <c r="D1042" s="1">
        <f>BILANCA!E64</f>
        <v>0</v>
      </c>
      <c r="E1042" s="1">
        <v>0</v>
      </c>
      <c r="F1042" s="1">
        <v>0</v>
      </c>
      <c r="G1042" s="2">
        <f t="shared" si="22"/>
        <v>289.0292</v>
      </c>
      <c r="H1042" s="2">
        <f t="shared" si="19"/>
        <v>0.1999999999998181</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8030284.0500000017</v>
      </c>
      <c r="D1046" s="1">
        <f>BILANCA!E68</f>
        <v>9012470.4800000004</v>
      </c>
      <c r="E1046" s="1">
        <v>0</v>
      </c>
      <c r="F1046" s="1">
        <v>0</v>
      </c>
      <c r="G1046" s="2">
        <f t="shared" si="22"/>
        <v>1641479.17563</v>
      </c>
      <c r="H1046" s="2">
        <f t="shared" si="19"/>
        <v>0.53000000212341547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5626156.8500000006</v>
      </c>
      <c r="D1047" s="1">
        <f>BILANCA!E69</f>
        <v>6463541.3799999999</v>
      </c>
      <c r="E1047" s="1">
        <v>0</v>
      </c>
      <c r="F1047" s="1">
        <v>0</v>
      </c>
      <c r="G1047" s="2">
        <f t="shared" si="22"/>
        <v>1187407.33504</v>
      </c>
      <c r="H1047" s="2">
        <f t="shared" si="19"/>
        <v>0.52999999932944775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5620338.2400000002</v>
      </c>
      <c r="D1048" s="1">
        <f>BILANCA!E70</f>
        <v>6457696.3700000001</v>
      </c>
      <c r="E1048" s="1">
        <v>0</v>
      </c>
      <c r="F1048" s="1">
        <v>0</v>
      </c>
      <c r="G1048" s="2">
        <f t="shared" si="22"/>
        <v>1204822.5137</v>
      </c>
      <c r="H1048" s="2">
        <f t="shared" si="19"/>
        <v>0.61000000033527613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5620338.2400000002</v>
      </c>
      <c r="D1050" s="1">
        <f>BILANCA!E72</f>
        <v>6457696.3700000001</v>
      </c>
      <c r="E1050" s="1">
        <v>0</v>
      </c>
      <c r="F1050" s="1">
        <v>0</v>
      </c>
      <c r="G1050" s="2">
        <f t="shared" si="22"/>
        <v>1241893.97566</v>
      </c>
      <c r="H1050" s="2">
        <f t="shared" si="19"/>
        <v>0.61000000033527613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5818.61</v>
      </c>
      <c r="D1054" s="1">
        <f>BILANCA!E76</f>
        <v>5845.01</v>
      </c>
      <c r="E1054" s="1">
        <v>0</v>
      </c>
      <c r="F1054" s="1">
        <v>0</v>
      </c>
      <c r="G1054" s="2">
        <f t="shared" si="22"/>
        <v>1243.1127299999998</v>
      </c>
      <c r="H1054" s="2">
        <f t="shared" si="19"/>
        <v>0.4000000000005457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153272.99</v>
      </c>
      <c r="D1056" s="1">
        <f>BILANCA!E78</f>
        <v>114800.11</v>
      </c>
      <c r="E1056" s="1">
        <v>0</v>
      </c>
      <c r="F1056" s="1">
        <v>0</v>
      </c>
      <c r="G1056" s="2">
        <f t="shared" si="22"/>
        <v>27949.744329999994</v>
      </c>
      <c r="H1056" s="2">
        <f t="shared" si="19"/>
        <v>0.1200000000098953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24546.54</v>
      </c>
      <c r="D1060" s="1">
        <f>BILANCA!E82</f>
        <v>12604.26</v>
      </c>
      <c r="E1060" s="1">
        <v>0</v>
      </c>
      <c r="F1060" s="1">
        <v>0</v>
      </c>
      <c r="G1060" s="2">
        <f t="shared" si="22"/>
        <v>3831.1396199999999</v>
      </c>
      <c r="H1060" s="2">
        <f t="shared" si="19"/>
        <v>0.71999999999934516</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158.96</v>
      </c>
      <c r="D1061" s="1">
        <f>BILANCA!E83</f>
        <v>708.96</v>
      </c>
      <c r="E1061" s="1">
        <v>0</v>
      </c>
      <c r="F1061" s="1">
        <v>0</v>
      </c>
      <c r="G1061" s="2">
        <f t="shared" si="22"/>
        <v>122.99664000000001</v>
      </c>
      <c r="H1061" s="2">
        <f t="shared" si="19"/>
        <v>7.9999999999955662E-2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139.75</v>
      </c>
      <c r="D1062" s="1">
        <f>BILANCA!E84</f>
        <v>0</v>
      </c>
      <c r="E1062" s="1">
        <v>0</v>
      </c>
      <c r="F1062" s="1">
        <v>0</v>
      </c>
      <c r="G1062" s="2">
        <f t="shared" si="22"/>
        <v>11.04025</v>
      </c>
      <c r="H1062" s="2">
        <f t="shared" si="19"/>
        <v>0.25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128427.74</v>
      </c>
      <c r="D1064" s="1">
        <f>BILANCA!E86</f>
        <v>101486.89</v>
      </c>
      <c r="E1064" s="1">
        <v>0</v>
      </c>
      <c r="F1064" s="1">
        <v>0</v>
      </c>
      <c r="G1064" s="2">
        <f t="shared" si="22"/>
        <v>26843.523119999998</v>
      </c>
      <c r="H1064" s="2">
        <f t="shared" si="19"/>
        <v>0.36999999999534339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1566.13</v>
      </c>
      <c r="D1065" s="1">
        <f>BILANCA!E87</f>
        <v>0</v>
      </c>
      <c r="E1065" s="1">
        <v>0</v>
      </c>
      <c r="F1065" s="1">
        <v>0</v>
      </c>
      <c r="G1065" s="2">
        <f t="shared" si="22"/>
        <v>128.42266000000001</v>
      </c>
      <c r="H1065" s="2">
        <f t="shared" si="19"/>
        <v>0.13000000000010914</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1566.13</v>
      </c>
      <c r="D1066" s="1">
        <f>BILANCA!E88</f>
        <v>0</v>
      </c>
      <c r="E1066" s="1">
        <v>0</v>
      </c>
      <c r="F1066" s="1">
        <v>0</v>
      </c>
      <c r="G1066" s="2">
        <f t="shared" si="22"/>
        <v>129.98879000000002</v>
      </c>
      <c r="H1066" s="2">
        <f t="shared" si="19"/>
        <v>0.13000000000010914</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1566.13</v>
      </c>
      <c r="D1071" s="1">
        <f>BILANCA!E93</f>
        <v>0</v>
      </c>
      <c r="E1071" s="1">
        <v>0</v>
      </c>
      <c r="F1071" s="1">
        <v>0</v>
      </c>
      <c r="G1071" s="2">
        <f t="shared" si="22"/>
        <v>137.81944000000001</v>
      </c>
      <c r="H1071" s="2">
        <f t="shared" si="23"/>
        <v>0.13000000000010914</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100869.33</v>
      </c>
      <c r="D1112" s="1">
        <f>BILANCA!E134</f>
        <v>100869.33</v>
      </c>
      <c r="E1112" s="1">
        <v>0</v>
      </c>
      <c r="F1112" s="1">
        <v>0</v>
      </c>
      <c r="G1112" s="2">
        <f t="shared" si="22"/>
        <v>39036.430710000001</v>
      </c>
      <c r="H1112" s="2">
        <f t="shared" si="23"/>
        <v>0.66000000000349246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100869.33</v>
      </c>
      <c r="D1113" s="1">
        <f>BILANCA!E135</f>
        <v>100869.33</v>
      </c>
      <c r="E1113" s="1">
        <v>0</v>
      </c>
      <c r="F1113" s="1">
        <v>0</v>
      </c>
      <c r="G1113" s="2">
        <f t="shared" si="22"/>
        <v>39339.038700000005</v>
      </c>
      <c r="H1113" s="2">
        <f t="shared" si="23"/>
        <v>0.66000000000349246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100869.33</v>
      </c>
      <c r="D1117" s="1">
        <f>BILANCA!E139</f>
        <v>100869.33</v>
      </c>
      <c r="E1117" s="1">
        <v>0</v>
      </c>
      <c r="F1117" s="1">
        <v>0</v>
      </c>
      <c r="G1117" s="2">
        <f t="shared" si="22"/>
        <v>40549.470660000006</v>
      </c>
      <c r="H1117" s="2">
        <f t="shared" si="23"/>
        <v>0.66000000000349246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697410.70000000007</v>
      </c>
      <c r="D1124" s="1">
        <f>BILANCA!E146</f>
        <v>663322.51</v>
      </c>
      <c r="E1124" s="1">
        <v>0</v>
      </c>
      <c r="F1124" s="1">
        <v>0</v>
      </c>
      <c r="G1124" s="2">
        <f t="shared" si="22"/>
        <v>285391.85651999997</v>
      </c>
      <c r="H1124" s="2">
        <f t="shared" si="23"/>
        <v>0.78999999992083758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838024.1</v>
      </c>
      <c r="D1137" s="1">
        <f>BILANCA!E159</f>
        <v>774954.48</v>
      </c>
      <c r="E1137" s="1">
        <v>0</v>
      </c>
      <c r="F1137" s="1">
        <v>0</v>
      </c>
      <c r="G1137" s="2">
        <f t="shared" si="22"/>
        <v>367741.69123999996</v>
      </c>
      <c r="H1137" s="2">
        <f t="shared" si="23"/>
        <v>0.57999999995809048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187985.7</v>
      </c>
      <c r="D1138" s="1">
        <f>BILANCA!E160</f>
        <v>294508.05</v>
      </c>
      <c r="E1138" s="1">
        <v>0</v>
      </c>
      <c r="F1138" s="1">
        <v>0</v>
      </c>
      <c r="G1138" s="2">
        <f t="shared" si="22"/>
        <v>120435.27899999999</v>
      </c>
      <c r="H1138" s="2">
        <f t="shared" si="23"/>
        <v>0.34999999997671694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15700.28</v>
      </c>
      <c r="D1139" s="1">
        <f>BILANCA!E161</f>
        <v>0</v>
      </c>
      <c r="E1139" s="1">
        <v>0</v>
      </c>
      <c r="F1139" s="1">
        <v>0</v>
      </c>
      <c r="G1139" s="2">
        <f t="shared" si="22"/>
        <v>2449.24368</v>
      </c>
      <c r="H1139" s="2">
        <f t="shared" si="23"/>
        <v>0.28000000000065484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344299.38</v>
      </c>
      <c r="D1141" s="1">
        <f>BILANCA!E163</f>
        <v>406140.02</v>
      </c>
      <c r="E1141" s="1">
        <v>0</v>
      </c>
      <c r="F1141" s="1">
        <v>0</v>
      </c>
      <c r="G1141" s="2">
        <f t="shared" si="22"/>
        <v>182739.54836000002</v>
      </c>
      <c r="H1141" s="2">
        <f t="shared" si="23"/>
        <v>0.40000000002328306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17042.23</v>
      </c>
      <c r="D1142" s="1">
        <f>BILANCA!E164</f>
        <v>14810.24</v>
      </c>
      <c r="E1142" s="1">
        <v>0</v>
      </c>
      <c r="F1142" s="1">
        <v>0</v>
      </c>
      <c r="G1142" s="2">
        <f t="shared" si="22"/>
        <v>7419.3708900000001</v>
      </c>
      <c r="H1142" s="2">
        <f t="shared" si="23"/>
        <v>0.46999999999934516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17042.23</v>
      </c>
      <c r="D1144" s="1">
        <f>BILANCA!E166</f>
        <v>14810.24</v>
      </c>
      <c r="E1144" s="1">
        <v>0</v>
      </c>
      <c r="F1144" s="1">
        <v>0</v>
      </c>
      <c r="G1144" s="2">
        <f t="shared" si="22"/>
        <v>7512.6963100000003</v>
      </c>
      <c r="H1144" s="2">
        <f t="shared" si="23"/>
        <v>0.46999999999934516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1433965.82</v>
      </c>
      <c r="D1148" s="1">
        <f>BILANCA!E170</f>
        <v>1655126.91</v>
      </c>
      <c r="E1148" s="1">
        <v>0</v>
      </c>
      <c r="F1148" s="1">
        <v>0</v>
      </c>
      <c r="G1148" s="2">
        <f t="shared" si="22"/>
        <v>782796.24060000002</v>
      </c>
      <c r="H1148" s="2">
        <f t="shared" si="23"/>
        <v>0.27000000001862645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1433965.82</v>
      </c>
      <c r="D1149" s="1">
        <f>BILANCA!E171</f>
        <v>1655126.91</v>
      </c>
      <c r="E1149" s="1">
        <v>0</v>
      </c>
      <c r="F1149" s="1">
        <v>0</v>
      </c>
      <c r="G1149" s="2">
        <f t="shared" si="22"/>
        <v>787540.46023999993</v>
      </c>
      <c r="H1149" s="2">
        <f t="shared" si="23"/>
        <v>0.27000000001862645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37366072.31000001</v>
      </c>
      <c r="D1152" s="1">
        <f>BILANCA!E175</f>
        <v>41469898.210000001</v>
      </c>
      <c r="E1152" s="1">
        <v>0</v>
      </c>
      <c r="F1152" s="1">
        <v>0</v>
      </c>
      <c r="G1152" s="2">
        <f t="shared" si="22"/>
        <v>20331691.815370005</v>
      </c>
      <c r="H1152" s="2">
        <f t="shared" si="23"/>
        <v>0.52000001072883606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3554219.7700000005</v>
      </c>
      <c r="D1153" s="1">
        <f>BILANCA!E176</f>
        <v>2019121.31</v>
      </c>
      <c r="E1153" s="1">
        <v>0</v>
      </c>
      <c r="F1153" s="1">
        <v>0</v>
      </c>
      <c r="G1153" s="2">
        <f t="shared" si="22"/>
        <v>1290718.6063000001</v>
      </c>
      <c r="H1153" s="2">
        <f t="shared" si="23"/>
        <v>0.53999999957159162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2897625.0300000003</v>
      </c>
      <c r="D1154" s="1">
        <f>BILANCA!E177</f>
        <v>1998203.58</v>
      </c>
      <c r="E1154" s="1">
        <v>0</v>
      </c>
      <c r="F1154" s="1">
        <v>0</v>
      </c>
      <c r="G1154" s="2">
        <f t="shared" si="22"/>
        <v>1178879.5044900002</v>
      </c>
      <c r="H1154" s="2">
        <f t="shared" si="23"/>
        <v>0.45000000018626451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1413373.6</v>
      </c>
      <c r="D1155" s="1">
        <f>BILANCA!E178</f>
        <v>1631435.08</v>
      </c>
      <c r="E1155" s="1">
        <v>0</v>
      </c>
      <c r="F1155" s="1">
        <v>0</v>
      </c>
      <c r="G1155" s="2">
        <f t="shared" si="22"/>
        <v>804313.92671999999</v>
      </c>
      <c r="H1155" s="2">
        <f t="shared" si="23"/>
        <v>0.47999999998137355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299419.77</v>
      </c>
      <c r="D1156" s="1">
        <f>BILANCA!E179</f>
        <v>267553.51</v>
      </c>
      <c r="E1156" s="1">
        <v>0</v>
      </c>
      <c r="F1156" s="1">
        <v>0</v>
      </c>
      <c r="G1156" s="2">
        <f t="shared" si="22"/>
        <v>144373.13467</v>
      </c>
      <c r="H1156" s="2">
        <f t="shared" si="23"/>
        <v>0.71999999997206032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42.64</v>
      </c>
      <c r="D1157" s="1">
        <f>BILANCA!E180</f>
        <v>162.6</v>
      </c>
      <c r="E1157" s="1">
        <v>0</v>
      </c>
      <c r="F1157" s="1">
        <v>0</v>
      </c>
      <c r="G1157" s="2">
        <f t="shared" si="22"/>
        <v>64.004159999999999</v>
      </c>
      <c r="H1157" s="2">
        <f t="shared" si="23"/>
        <v>0.76000000000000512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42.64</v>
      </c>
      <c r="D1160" s="1">
        <f>BILANCA!E183</f>
        <v>162.6</v>
      </c>
      <c r="E1160" s="1">
        <v>0</v>
      </c>
      <c r="F1160" s="1">
        <v>0</v>
      </c>
      <c r="G1160" s="2">
        <f t="shared" si="22"/>
        <v>65.107679999999988</v>
      </c>
      <c r="H1160" s="2">
        <f t="shared" si="23"/>
        <v>0.76000000000000512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3716.24</v>
      </c>
      <c r="D1163" s="1">
        <f>BILANCA!E186</f>
        <v>7366.13</v>
      </c>
      <c r="E1163" s="1">
        <v>0</v>
      </c>
      <c r="F1163" s="1">
        <v>0</v>
      </c>
      <c r="G1163" s="2">
        <f t="shared" si="22"/>
        <v>3320.7299999999996</v>
      </c>
      <c r="H1163" s="2">
        <f t="shared" si="23"/>
        <v>0.36999999999989086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1181072.78</v>
      </c>
      <c r="D1165" s="1">
        <f>BILANCA!E188</f>
        <v>91686.26</v>
      </c>
      <c r="E1165" s="1">
        <v>0</v>
      </c>
      <c r="F1165" s="1">
        <v>0</v>
      </c>
      <c r="G1165" s="2">
        <f t="shared" si="22"/>
        <v>248329.04459999999</v>
      </c>
      <c r="H1165" s="2">
        <f t="shared" si="23"/>
        <v>0.47999999996682163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656594.74</v>
      </c>
      <c r="D1166" s="1">
        <f>BILANCA!E189</f>
        <v>20917.73</v>
      </c>
      <c r="E1166" s="1">
        <v>0</v>
      </c>
      <c r="F1166" s="1">
        <v>0</v>
      </c>
      <c r="G1166" s="2">
        <f t="shared" si="22"/>
        <v>127812.72659999999</v>
      </c>
      <c r="H1166" s="2">
        <f t="shared" si="23"/>
        <v>0.53000000000974978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33811852.540000007</v>
      </c>
      <c r="D1214" s="1">
        <f>BILANCA!E237</f>
        <v>39450776.899999999</v>
      </c>
      <c r="E1214" s="1">
        <v>0</v>
      </c>
      <c r="F1214" s="1">
        <v>0</v>
      </c>
      <c r="G1214" s="2">
        <f t="shared" si="22"/>
        <v>26036796.864540003</v>
      </c>
      <c r="H1214" s="2">
        <f t="shared" si="23"/>
        <v>0.55999999493360519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29463874.980000004</v>
      </c>
      <c r="D1215" s="1">
        <f>BILANCA!E238</f>
        <v>32585514.469999999</v>
      </c>
      <c r="E1215" s="1">
        <v>0</v>
      </c>
      <c r="F1215" s="1">
        <v>0</v>
      </c>
      <c r="G1215" s="2">
        <f t="shared" si="22"/>
        <v>21955297.70944</v>
      </c>
      <c r="H1215" s="2">
        <f t="shared" si="23"/>
        <v>0.48999999463558197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29463874.980000004</v>
      </c>
      <c r="D1216" s="1">
        <f>BILANCA!E239</f>
        <v>32585514.469999999</v>
      </c>
      <c r="E1216" s="1">
        <v>0</v>
      </c>
      <c r="F1216" s="1">
        <v>0</v>
      </c>
      <c r="G1216" s="2">
        <f t="shared" si="22"/>
        <v>22049932.613360003</v>
      </c>
      <c r="H1216" s="2">
        <f t="shared" si="23"/>
        <v>0.48999999463558197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9642092.1300000008</v>
      </c>
      <c r="D1217" s="1">
        <f>BILANCA!E240</f>
        <v>9320780.2400000002</v>
      </c>
      <c r="E1217" s="1">
        <v>0</v>
      </c>
      <c r="F1217" s="1">
        <v>0</v>
      </c>
      <c r="G1217" s="2">
        <f t="shared" si="22"/>
        <v>6618374.71074</v>
      </c>
      <c r="H1217" s="2">
        <f t="shared" si="23"/>
        <v>0.37000000104308128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19821782.850000001</v>
      </c>
      <c r="D1218" s="1">
        <f>BILANCA!E241</f>
        <v>23264734.23</v>
      </c>
      <c r="E1218" s="1">
        <v>0</v>
      </c>
      <c r="F1218" s="1">
        <v>0</v>
      </c>
      <c r="G1218" s="2">
        <f t="shared" si="22"/>
        <v>15592544.05785</v>
      </c>
      <c r="H1218" s="2">
        <f t="shared" si="23"/>
        <v>0.37999999895691872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3642854.41</v>
      </c>
      <c r="D1222" s="1">
        <f>BILANCA!E245</f>
        <v>6188894.8000000007</v>
      </c>
      <c r="E1222" s="1">
        <v>0</v>
      </c>
      <c r="F1222" s="1">
        <v>0</v>
      </c>
      <c r="G1222" s="2">
        <f t="shared" si="22"/>
        <v>3828933.9183900002</v>
      </c>
      <c r="H1222" s="2">
        <f t="shared" si="23"/>
        <v>0.60999999940395355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4906163.38</v>
      </c>
      <c r="D1223" s="1">
        <f>BILANCA!E246</f>
        <v>10303255.07</v>
      </c>
      <c r="E1223" s="1">
        <v>0</v>
      </c>
      <c r="F1223" s="1">
        <v>0</v>
      </c>
      <c r="G1223" s="2">
        <f t="shared" si="22"/>
        <v>6123041.6447999999</v>
      </c>
      <c r="H1223" s="2">
        <f t="shared" si="23"/>
        <v>0.45000000018626451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4906163.38</v>
      </c>
      <c r="D1224" s="1">
        <f>BILANCA!E247</f>
        <v>10303255.07</v>
      </c>
      <c r="E1224" s="1">
        <v>0</v>
      </c>
      <c r="F1224" s="1">
        <v>0</v>
      </c>
      <c r="G1224" s="2">
        <f t="shared" si="22"/>
        <v>6148554.3183199996</v>
      </c>
      <c r="H1224" s="2">
        <f t="shared" si="23"/>
        <v>0.45000000018626451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1263308.97</v>
      </c>
      <c r="D1227" s="1">
        <f>BILANCA!E250</f>
        <v>4114360.27</v>
      </c>
      <c r="E1227" s="1">
        <v>0</v>
      </c>
      <c r="F1227" s="1">
        <v>0</v>
      </c>
      <c r="G1227" s="2">
        <f t="shared" si="22"/>
        <v>2316055.2004399998</v>
      </c>
      <c r="H1227" s="2">
        <f t="shared" si="23"/>
        <v>0.30000000004656613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1243400.55</v>
      </c>
      <c r="D1229" s="1">
        <f>BILANCA!E252</f>
        <v>4114360.27</v>
      </c>
      <c r="E1229" s="1">
        <v>0</v>
      </c>
      <c r="F1229" s="1">
        <v>0</v>
      </c>
      <c r="G1229" s="2">
        <f t="shared" si="22"/>
        <v>2330141.7881399998</v>
      </c>
      <c r="H1229" s="2">
        <f t="shared" si="23"/>
        <v>0.71999999997206032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19908.419999999998</v>
      </c>
      <c r="D1230" s="1">
        <f>BILANCA!E253</f>
        <v>0</v>
      </c>
      <c r="E1230" s="1">
        <v>0</v>
      </c>
      <c r="F1230" s="1">
        <v>0</v>
      </c>
      <c r="G1230" s="2">
        <f t="shared" si="22"/>
        <v>4917.3797399999994</v>
      </c>
      <c r="H1230" s="2">
        <f t="shared" si="23"/>
        <v>0.41999999999825377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683037.44</v>
      </c>
      <c r="D1232" s="1">
        <f>BILANCA!E255</f>
        <v>656513.91</v>
      </c>
      <c r="E1232" s="1">
        <v>0</v>
      </c>
      <c r="F1232" s="1">
        <v>0</v>
      </c>
      <c r="G1232" s="2">
        <f t="shared" si="22"/>
        <v>497020.24974</v>
      </c>
      <c r="H1232" s="2">
        <f t="shared" si="23"/>
        <v>0.52999999991152436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22085.71</v>
      </c>
      <c r="D1233" s="1">
        <f>BILANCA!E256</f>
        <v>19853.72</v>
      </c>
      <c r="E1233" s="1">
        <v>0</v>
      </c>
      <c r="F1233" s="1">
        <v>0</v>
      </c>
      <c r="G1233" s="2">
        <f t="shared" si="22"/>
        <v>15448.2875</v>
      </c>
      <c r="H1233" s="2">
        <f t="shared" si="23"/>
        <v>0.56999999999970896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120374.08</v>
      </c>
      <c r="D1236" s="1">
        <f>BILANCA!E259</f>
        <v>50447.47</v>
      </c>
      <c r="E1236" s="1">
        <v>0</v>
      </c>
      <c r="F1236" s="1">
        <v>0</v>
      </c>
      <c r="G1236" s="2">
        <f t="shared" si="22"/>
        <v>55981.062059999997</v>
      </c>
      <c r="H1236" s="2">
        <f t="shared" si="23"/>
        <v>0.55000000000291038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120374.08</v>
      </c>
      <c r="D1237" s="1">
        <f>BILANCA!E260</f>
        <v>50447.47</v>
      </c>
      <c r="E1237" s="1">
        <v>0</v>
      </c>
      <c r="F1237" s="1">
        <v>0</v>
      </c>
      <c r="G1237" s="2">
        <f t="shared" si="22"/>
        <v>56202.331080000004</v>
      </c>
      <c r="H1237" s="2">
        <f t="shared" si="23"/>
        <v>0.55000000000291038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1566.13</v>
      </c>
      <c r="D1238" s="1">
        <f>BILANCA!E262</f>
        <v>0</v>
      </c>
      <c r="E1238" s="1">
        <v>0</v>
      </c>
      <c r="F1238" s="1">
        <v>0</v>
      </c>
      <c r="G1238" s="2">
        <f t="shared" si="22"/>
        <v>399.36315000000002</v>
      </c>
      <c r="H1238" s="2">
        <f t="shared" si="23"/>
        <v>0.13000000000010914</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959198.9</v>
      </c>
      <c r="D1240" s="1">
        <f>BILANCA!E264</f>
        <v>1024071.45</v>
      </c>
      <c r="E1240" s="1">
        <v>0</v>
      </c>
      <c r="F1240" s="1">
        <v>0</v>
      </c>
      <c r="G1240" s="2">
        <f t="shared" si="22"/>
        <v>772886.84259999997</v>
      </c>
      <c r="H1240" s="2">
        <f t="shared" si="23"/>
        <v>0.54999999993015081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82511.179999999993</v>
      </c>
      <c r="D1241" s="1">
        <f>BILANCA!E265</f>
        <v>45391.08</v>
      </c>
      <c r="E1241" s="1">
        <v>0</v>
      </c>
      <c r="F1241" s="1">
        <v>0</v>
      </c>
      <c r="G1241" s="2">
        <f t="shared" si="22"/>
        <v>44709.68172</v>
      </c>
      <c r="H1241" s="2">
        <f t="shared" si="23"/>
        <v>0.25999999999476131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17042.23</v>
      </c>
      <c r="D1243" s="1">
        <f>BILANCA!E267</f>
        <v>14810.24</v>
      </c>
      <c r="E1243" s="1">
        <v>0</v>
      </c>
      <c r="F1243" s="1">
        <v>0</v>
      </c>
      <c r="G1243" s="2">
        <f t="shared" si="24"/>
        <v>12132.304599999999</v>
      </c>
      <c r="H1243" s="2">
        <f t="shared" si="23"/>
        <v>0.46999999999934516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61981.78</v>
      </c>
      <c r="D1244" s="1">
        <f>BILANCA!E268</f>
        <v>101486.89</v>
      </c>
      <c r="E1244" s="1">
        <v>0</v>
      </c>
      <c r="F1244" s="1">
        <v>0</v>
      </c>
      <c r="G1244" s="2">
        <f t="shared" si="24"/>
        <v>69153.401160000009</v>
      </c>
      <c r="H1244" s="2">
        <f t="shared" si="23"/>
        <v>0.33000000000174623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717.78</v>
      </c>
      <c r="D1245" s="1">
        <f>BILANCA!E269</f>
        <v>0</v>
      </c>
      <c r="E1245" s="1">
        <v>0</v>
      </c>
      <c r="F1245" s="1">
        <v>0</v>
      </c>
      <c r="G1245" s="2">
        <f t="shared" si="24"/>
        <v>188.05835999999999</v>
      </c>
      <c r="H1245" s="2">
        <f t="shared" si="23"/>
        <v>0.22000000000002728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4411.21</v>
      </c>
      <c r="D1246" s="1">
        <f>BILANCA!E270</f>
        <v>0</v>
      </c>
      <c r="E1246" s="1">
        <v>0</v>
      </c>
      <c r="F1246" s="1">
        <v>0</v>
      </c>
      <c r="G1246" s="2">
        <f t="shared" si="24"/>
        <v>1160.14823</v>
      </c>
      <c r="H1246" s="2">
        <f t="shared" si="23"/>
        <v>0.21000000000003638</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61316.97</v>
      </c>
      <c r="D1247" s="1">
        <f>BILANCA!E271</f>
        <v>0</v>
      </c>
      <c r="E1247" s="1">
        <v>0</v>
      </c>
      <c r="F1247" s="1">
        <v>0</v>
      </c>
      <c r="G1247" s="2">
        <f t="shared" si="24"/>
        <v>16187.680080000002</v>
      </c>
      <c r="H1247" s="2">
        <f t="shared" si="23"/>
        <v>2.9999999998835847E-2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178360.39</v>
      </c>
      <c r="D1263" s="1">
        <f>BILANCA!E287</f>
        <v>43431.27</v>
      </c>
      <c r="E1263" s="1">
        <v>0</v>
      </c>
      <c r="F1263" s="1">
        <v>0</v>
      </c>
      <c r="G1263" s="2">
        <f t="shared" si="24"/>
        <v>74262.420400000003</v>
      </c>
      <c r="H1263" s="2">
        <f t="shared" si="23"/>
        <v>0.66000000001076842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2719264.64</v>
      </c>
      <c r="D1264" s="1">
        <f>BILANCA!E288</f>
        <v>1954772.31</v>
      </c>
      <c r="E1264" s="1">
        <v>0</v>
      </c>
      <c r="F1264" s="1">
        <v>0</v>
      </c>
      <c r="G1264" s="2">
        <f t="shared" si="24"/>
        <v>1862695.4020600002</v>
      </c>
      <c r="H1264" s="2">
        <f t="shared" si="23"/>
        <v>0.66999999992549419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18758.189999999999</v>
      </c>
      <c r="D1265" s="1">
        <f>BILANCA!E289</f>
        <v>17180.03</v>
      </c>
      <c r="E1265" s="1">
        <v>0</v>
      </c>
      <c r="F1265" s="1">
        <v>0</v>
      </c>
      <c r="G1265" s="2">
        <f t="shared" si="24"/>
        <v>14979.346499999998</v>
      </c>
      <c r="H1265" s="2">
        <f t="shared" si="23"/>
        <v>0.21999999999752617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637836.55000000005</v>
      </c>
      <c r="D1266" s="1">
        <f>BILANCA!E290</f>
        <v>3737.7</v>
      </c>
      <c r="E1266" s="1">
        <v>0</v>
      </c>
      <c r="F1266" s="1">
        <v>0</v>
      </c>
      <c r="G1266" s="2">
        <f t="shared" si="24"/>
        <v>182623.28185</v>
      </c>
      <c r="H1266" s="2">
        <f t="shared" si="23"/>
        <v>0.74999999995361577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905395.97</v>
      </c>
      <c r="D1273" s="1">
        <f>BILANCA!E297</f>
        <v>0</v>
      </c>
      <c r="E1273" s="1">
        <v>0</v>
      </c>
      <c r="F1273" s="1">
        <v>0</v>
      </c>
      <c r="G1273" s="2">
        <f t="shared" si="24"/>
        <v>262564.83129999996</v>
      </c>
      <c r="H1273" s="2">
        <f t="shared" si="23"/>
        <v>3.0000000027939677E-2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57075.26</v>
      </c>
      <c r="D1275" s="1">
        <f>BILANCA!E299</f>
        <v>0</v>
      </c>
      <c r="E1275" s="1">
        <v>0</v>
      </c>
      <c r="F1275" s="1">
        <v>0</v>
      </c>
      <c r="G1275" s="2">
        <f t="shared" si="24"/>
        <v>16665.975920000001</v>
      </c>
      <c r="H1275" s="2">
        <f t="shared" si="23"/>
        <v>0.26000000000203727</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129.55000000000001</v>
      </c>
      <c r="D1277" s="1">
        <f>BILANCA!E301</f>
        <v>0</v>
      </c>
      <c r="E1277" s="1">
        <v>0</v>
      </c>
      <c r="F1277" s="1">
        <v>0</v>
      </c>
      <c r="G1277" s="2">
        <f t="shared" si="24"/>
        <v>38.087699999999998</v>
      </c>
      <c r="H1277" s="2">
        <f t="shared" si="23"/>
        <v>0.44999999999998863</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30858378.949999999</v>
      </c>
      <c r="D1408" s="1">
        <f>'RAS-funkcijski'!E114</f>
        <v>31844799.629999999</v>
      </c>
      <c r="E1408" s="1">
        <v>0</v>
      </c>
      <c r="F1408" s="1">
        <v>0</v>
      </c>
      <c r="G1408" s="2">
        <f t="shared" si="24"/>
        <v>10400277.6031</v>
      </c>
      <c r="H1408" s="2">
        <f t="shared" si="27"/>
        <v>0.42000000178813934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30858378.949999999</v>
      </c>
      <c r="D1416" s="1">
        <f>'RAS-funkcijski'!E122</f>
        <v>31844799.629999999</v>
      </c>
      <c r="E1416" s="1">
        <v>0</v>
      </c>
      <c r="F1416" s="1">
        <v>0</v>
      </c>
      <c r="G1416" s="2">
        <f t="shared" si="24"/>
        <v>11156661.428779999</v>
      </c>
      <c r="H1416" s="2">
        <f t="shared" si="27"/>
        <v>0.42000000178813934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30858378.949999999</v>
      </c>
      <c r="D1418" s="1">
        <f>'RAS-funkcijski'!E124</f>
        <v>31844799.629999999</v>
      </c>
      <c r="E1418" s="1">
        <v>0</v>
      </c>
      <c r="F1418" s="1">
        <v>0</v>
      </c>
      <c r="G1418" s="2">
        <f t="shared" si="24"/>
        <v>11345757.385199999</v>
      </c>
      <c r="H1418" s="2">
        <f t="shared" si="27"/>
        <v>0.42000000178813934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30858378.949999999</v>
      </c>
      <c r="D1435" s="13">
        <f>'RAS-funkcijski'!E141</f>
        <v>31844799.629999999</v>
      </c>
      <c r="E1435" s="13">
        <v>0</v>
      </c>
      <c r="F1435" s="13">
        <v>0</v>
      </c>
      <c r="G1435" s="14">
        <f t="shared" si="24"/>
        <v>12953073.014770001</v>
      </c>
      <c r="H1435" s="14">
        <f t="shared" si="27"/>
        <v>0.42000000178813934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3554219.76</v>
      </c>
      <c r="D1480" s="6"/>
      <c r="E1480" s="6">
        <v>0</v>
      </c>
      <c r="F1480" s="6">
        <v>0</v>
      </c>
      <c r="G1480" s="7">
        <f t="shared" ref="G1480:G1580" si="34">B1480/1000*C1480</f>
        <v>3554.21976</v>
      </c>
      <c r="H1480" s="7">
        <f t="shared" ref="H1480:H1580" si="35">ABS(C1480-ROUND(C1480,0))</f>
        <v>0.24000000022351742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42607914.569999993</v>
      </c>
      <c r="D1481" s="1">
        <v>0</v>
      </c>
      <c r="E1481" s="1">
        <v>0</v>
      </c>
      <c r="F1481" s="1">
        <v>0</v>
      </c>
      <c r="G1481" s="2">
        <f t="shared" si="34"/>
        <v>85215.829139999987</v>
      </c>
      <c r="H1481" s="2">
        <f t="shared" si="35"/>
        <v>0.43000000715255737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38490808.129999995</v>
      </c>
      <c r="D1483" s="1">
        <v>0</v>
      </c>
      <c r="E1483" s="1">
        <v>0</v>
      </c>
      <c r="F1483" s="1">
        <v>0</v>
      </c>
      <c r="G1483" s="2">
        <f t="shared" si="34"/>
        <v>153963.23251999999</v>
      </c>
      <c r="H1483" s="2">
        <f t="shared" si="35"/>
        <v>0.12999999523162842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20792408.57</v>
      </c>
      <c r="D1484" s="1">
        <v>0</v>
      </c>
      <c r="E1484" s="1">
        <v>0</v>
      </c>
      <c r="F1484" s="1">
        <v>0</v>
      </c>
      <c r="G1484" s="2">
        <f t="shared" si="34"/>
        <v>103962.04285</v>
      </c>
      <c r="H1484" s="2">
        <f t="shared" si="35"/>
        <v>0.42999999970197678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6483848.8799999999</v>
      </c>
      <c r="D1485" s="1">
        <v>0</v>
      </c>
      <c r="E1485" s="1">
        <v>0</v>
      </c>
      <c r="F1485" s="1">
        <v>0</v>
      </c>
      <c r="G1485" s="2">
        <f t="shared" si="34"/>
        <v>38903.093280000001</v>
      </c>
      <c r="H1485" s="2">
        <f t="shared" si="35"/>
        <v>0.12000000011175871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41047.22</v>
      </c>
      <c r="D1486" s="1">
        <v>0</v>
      </c>
      <c r="E1486" s="1">
        <v>0</v>
      </c>
      <c r="F1486" s="1">
        <v>0</v>
      </c>
      <c r="G1486" s="2">
        <f t="shared" si="34"/>
        <v>287.33054000000004</v>
      </c>
      <c r="H1486" s="2">
        <f t="shared" si="35"/>
        <v>0.22000000000116415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489195.83</v>
      </c>
      <c r="D1489" s="1">
        <v>0</v>
      </c>
      <c r="E1489" s="1">
        <v>0</v>
      </c>
      <c r="F1489" s="1">
        <v>0</v>
      </c>
      <c r="G1489" s="2">
        <f t="shared" si="34"/>
        <v>4891.9583000000002</v>
      </c>
      <c r="H1489" s="2">
        <f t="shared" si="35"/>
        <v>0.16999999998370185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10684307.630000001</v>
      </c>
      <c r="D1491" s="1">
        <v>0</v>
      </c>
      <c r="E1491" s="1">
        <v>0</v>
      </c>
      <c r="F1491" s="1">
        <v>0</v>
      </c>
      <c r="G1491" s="2">
        <f t="shared" si="34"/>
        <v>128211.69156000001</v>
      </c>
      <c r="H1491" s="2">
        <f t="shared" si="35"/>
        <v>0.36999999918043613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4117106.44</v>
      </c>
      <c r="D1492" s="1">
        <v>0</v>
      </c>
      <c r="E1492" s="1">
        <v>0</v>
      </c>
      <c r="F1492" s="1">
        <v>0</v>
      </c>
      <c r="G1492" s="2">
        <f t="shared" si="34"/>
        <v>53522.383719999998</v>
      </c>
      <c r="H1492" s="2">
        <f t="shared" si="35"/>
        <v>0.43999999994412065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44143013.020000003</v>
      </c>
      <c r="D1499" s="1">
        <v>0</v>
      </c>
      <c r="E1499" s="1">
        <v>0</v>
      </c>
      <c r="F1499" s="1">
        <v>0</v>
      </c>
      <c r="G1499" s="2">
        <f t="shared" si="34"/>
        <v>882860.26040000003</v>
      </c>
      <c r="H1499" s="2">
        <f t="shared" si="35"/>
        <v>2.0000003278255463E-2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39390229.57</v>
      </c>
      <c r="D1501" s="1">
        <v>0</v>
      </c>
      <c r="E1501" s="1">
        <v>0</v>
      </c>
      <c r="F1501" s="1">
        <v>0</v>
      </c>
      <c r="G1501" s="2">
        <f t="shared" si="34"/>
        <v>866585.05053999997</v>
      </c>
      <c r="H1501" s="2">
        <f t="shared" si="35"/>
        <v>0.42999999970197678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20574347.109999999</v>
      </c>
      <c r="D1502" s="1">
        <v>0</v>
      </c>
      <c r="E1502" s="1">
        <v>0</v>
      </c>
      <c r="F1502" s="1">
        <v>0</v>
      </c>
      <c r="G1502" s="2">
        <f t="shared" si="34"/>
        <v>473209.98352999997</v>
      </c>
      <c r="H1502" s="2">
        <f t="shared" si="35"/>
        <v>0.10999999940395355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6515715.1100000003</v>
      </c>
      <c r="D1503" s="1">
        <v>0</v>
      </c>
      <c r="E1503" s="1">
        <v>0</v>
      </c>
      <c r="F1503" s="1">
        <v>0</v>
      </c>
      <c r="G1503" s="2">
        <f t="shared" si="34"/>
        <v>156377.16264000002</v>
      </c>
      <c r="H1503" s="2">
        <f t="shared" si="35"/>
        <v>0.11000000033527613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40927.26</v>
      </c>
      <c r="D1504" s="1">
        <v>0</v>
      </c>
      <c r="E1504" s="1">
        <v>0</v>
      </c>
      <c r="F1504" s="1">
        <v>0</v>
      </c>
      <c r="G1504" s="2">
        <f t="shared" si="34"/>
        <v>1023.1815000000001</v>
      </c>
      <c r="H1504" s="2">
        <f t="shared" si="35"/>
        <v>0.26000000000203727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485545.95</v>
      </c>
      <c r="D1507" s="1">
        <v>0</v>
      </c>
      <c r="E1507" s="1">
        <v>0</v>
      </c>
      <c r="F1507" s="1">
        <v>0</v>
      </c>
      <c r="G1507" s="2">
        <f t="shared" si="34"/>
        <v>13595.286600000001</v>
      </c>
      <c r="H1507" s="2">
        <f t="shared" si="35"/>
        <v>4.9999999988358468E-2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11773694.140000001</v>
      </c>
      <c r="D1509" s="1">
        <v>0</v>
      </c>
      <c r="E1509" s="1">
        <v>0</v>
      </c>
      <c r="F1509" s="1">
        <v>0</v>
      </c>
      <c r="G1509" s="2">
        <f t="shared" si="34"/>
        <v>353210.82420000003</v>
      </c>
      <c r="H1509" s="2">
        <f t="shared" si="35"/>
        <v>0.14000000059604645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4752783.45</v>
      </c>
      <c r="D1510" s="1">
        <v>0</v>
      </c>
      <c r="E1510" s="1">
        <v>0</v>
      </c>
      <c r="F1510" s="1">
        <v>0</v>
      </c>
      <c r="G1510" s="2">
        <f t="shared" si="34"/>
        <v>147336.28695000001</v>
      </c>
      <c r="H1510" s="2">
        <f t="shared" si="35"/>
        <v>0.45000000018626451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2019121.3099999875</v>
      </c>
      <c r="D1517" s="1">
        <v>0</v>
      </c>
      <c r="E1517" s="1">
        <v>0</v>
      </c>
      <c r="F1517" s="1">
        <v>0</v>
      </c>
      <c r="G1517" s="2">
        <f t="shared" si="34"/>
        <v>76726.609779999519</v>
      </c>
      <c r="H1517" s="2">
        <f t="shared" si="35"/>
        <v>0.3099999874830246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60611.299999999988</v>
      </c>
      <c r="D1518" s="1">
        <v>0</v>
      </c>
      <c r="E1518" s="1">
        <v>0</v>
      </c>
      <c r="F1518" s="1">
        <v>0</v>
      </c>
      <c r="G1518" s="2">
        <f t="shared" si="34"/>
        <v>2363.8406999999997</v>
      </c>
      <c r="H1518" s="2">
        <f t="shared" si="35"/>
        <v>0.29999999998835847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43431.26999999999</v>
      </c>
      <c r="D1524" s="1">
        <v>0</v>
      </c>
      <c r="E1524" s="1">
        <v>0</v>
      </c>
      <c r="F1524" s="1">
        <v>0</v>
      </c>
      <c r="G1524" s="2">
        <f t="shared" si="34"/>
        <v>1954.4071499999995</v>
      </c>
      <c r="H1524" s="2">
        <f t="shared" si="35"/>
        <v>0.26999999998952262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37023.17</v>
      </c>
      <c r="D1525" s="1">
        <v>0</v>
      </c>
      <c r="E1525" s="1">
        <v>0</v>
      </c>
      <c r="F1525" s="1">
        <v>0</v>
      </c>
      <c r="G1525" s="2">
        <f t="shared" si="34"/>
        <v>1703.0658199999998</v>
      </c>
      <c r="H1525" s="2">
        <f t="shared" si="35"/>
        <v>0.16999999999825377</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36554.11</v>
      </c>
      <c r="D1526" s="1">
        <v>0</v>
      </c>
      <c r="E1526" s="1">
        <v>0</v>
      </c>
      <c r="F1526" s="1">
        <v>0</v>
      </c>
      <c r="G1526" s="2">
        <f t="shared" si="34"/>
        <v>1718.0431699999999</v>
      </c>
      <c r="H1526" s="2">
        <f t="shared" si="35"/>
        <v>0.11000000000058208</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469.06</v>
      </c>
      <c r="D1528" s="1">
        <v>0</v>
      </c>
      <c r="E1528" s="1">
        <v>0</v>
      </c>
      <c r="F1528" s="1">
        <v>0</v>
      </c>
      <c r="G1528" s="2">
        <f t="shared" si="34"/>
        <v>22.98394</v>
      </c>
      <c r="H1528" s="2">
        <f t="shared" si="35"/>
        <v>6.0000000000002274E-2</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7.52</v>
      </c>
      <c r="D1530" s="1">
        <v>0</v>
      </c>
      <c r="E1530" s="1">
        <v>0</v>
      </c>
      <c r="F1530" s="1">
        <v>0</v>
      </c>
      <c r="G1530" s="2">
        <f t="shared" si="34"/>
        <v>0.38351999999999997</v>
      </c>
      <c r="H1530" s="2">
        <f t="shared" si="35"/>
        <v>0.48000000000000043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7.52</v>
      </c>
      <c r="D1534" s="1">
        <v>0</v>
      </c>
      <c r="E1534" s="1">
        <v>0</v>
      </c>
      <c r="F1534" s="1">
        <v>0</v>
      </c>
      <c r="G1534" s="2">
        <f t="shared" si="34"/>
        <v>0.41359999999999997</v>
      </c>
      <c r="H1534" s="2">
        <f t="shared" si="35"/>
        <v>0.48000000000000043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162.6</v>
      </c>
      <c r="D1535" s="1">
        <v>0</v>
      </c>
      <c r="E1535" s="1">
        <v>0</v>
      </c>
      <c r="F1535" s="1">
        <v>0</v>
      </c>
      <c r="G1535" s="2">
        <f t="shared" si="34"/>
        <v>9.105599999999999</v>
      </c>
      <c r="H1535" s="2">
        <f t="shared" si="35"/>
        <v>0.40000000000000568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162.6</v>
      </c>
      <c r="D1536" s="1">
        <v>0</v>
      </c>
      <c r="E1536" s="1">
        <v>0</v>
      </c>
      <c r="F1536" s="1">
        <v>0</v>
      </c>
      <c r="G1536" s="2">
        <f t="shared" si="34"/>
        <v>9.2682000000000002</v>
      </c>
      <c r="H1536" s="2">
        <f t="shared" si="35"/>
        <v>0.40000000000000568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6237.98</v>
      </c>
      <c r="D1550" s="1">
        <v>0</v>
      </c>
      <c r="E1550" s="1">
        <v>0</v>
      </c>
      <c r="F1550" s="1">
        <v>0</v>
      </c>
      <c r="G1550" s="2">
        <f t="shared" si="34"/>
        <v>442.89657999999991</v>
      </c>
      <c r="H1550" s="2">
        <f t="shared" si="35"/>
        <v>2.0000000000436557E-2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6237.98</v>
      </c>
      <c r="D1551" s="1">
        <v>0</v>
      </c>
      <c r="E1551" s="1">
        <v>0</v>
      </c>
      <c r="F1551" s="1">
        <v>0</v>
      </c>
      <c r="G1551" s="2">
        <f t="shared" si="34"/>
        <v>449.13455999999991</v>
      </c>
      <c r="H1551" s="2">
        <f t="shared" si="35"/>
        <v>2.0000000000436557E-2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17180.03</v>
      </c>
      <c r="D1565" s="1">
        <v>0</v>
      </c>
      <c r="E1565" s="1">
        <v>0</v>
      </c>
      <c r="F1565" s="1">
        <v>0</v>
      </c>
      <c r="G1565" s="2">
        <f t="shared" si="34"/>
        <v>1477.4825799999999</v>
      </c>
      <c r="H1565" s="2">
        <f t="shared" si="35"/>
        <v>2.9999999998835847E-2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14730.94</v>
      </c>
      <c r="D1566" s="1">
        <v>0</v>
      </c>
      <c r="E1566" s="1">
        <v>0</v>
      </c>
      <c r="F1566" s="1">
        <v>0</v>
      </c>
      <c r="G1566" s="2">
        <f t="shared" si="34"/>
        <v>1281.59178</v>
      </c>
      <c r="H1566" s="2">
        <f t="shared" si="35"/>
        <v>5.9999999999490683E-2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2449.09</v>
      </c>
      <c r="D1567" s="1">
        <v>0</v>
      </c>
      <c r="E1567" s="1">
        <v>0</v>
      </c>
      <c r="F1567" s="1">
        <v>0</v>
      </c>
      <c r="G1567" s="2">
        <f t="shared" si="34"/>
        <v>215.51992000000001</v>
      </c>
      <c r="H1567" s="2">
        <f t="shared" si="35"/>
        <v>9.0000000000145519E-2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1958510.01</v>
      </c>
      <c r="D1576" s="1">
        <v>0</v>
      </c>
      <c r="E1576" s="1">
        <v>0</v>
      </c>
      <c r="F1576" s="1">
        <v>0</v>
      </c>
      <c r="G1576" s="2">
        <f t="shared" si="34"/>
        <v>189975.47096999999</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1937592.28</v>
      </c>
      <c r="D1578" s="1">
        <v>0</v>
      </c>
      <c r="E1578" s="1">
        <v>0</v>
      </c>
      <c r="F1578" s="1">
        <v>0</v>
      </c>
      <c r="G1578" s="2">
        <f t="shared" si="34"/>
        <v>191821.63572000002</v>
      </c>
      <c r="H1578" s="2">
        <f t="shared" si="35"/>
        <v>0.28000000002793968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20917.73</v>
      </c>
      <c r="D1579" s="1">
        <v>0</v>
      </c>
      <c r="E1579" s="1">
        <v>0</v>
      </c>
      <c r="F1579" s="1">
        <v>0</v>
      </c>
      <c r="G1579" s="2">
        <f t="shared" si="34"/>
        <v>2091.7730000000001</v>
      </c>
      <c r="H1579" s="2">
        <f t="shared" si="35"/>
        <v>0.27000000000043656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23815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31256397.870000001</v>
      </c>
      <c r="I16" s="170">
        <f>'PR-RAS'!E6</f>
        <v>34345068.590000004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25327921.460000001</v>
      </c>
      <c r="I17" s="170">
        <f>'PR-RAS'!E151</f>
        <v>27729078.169999998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3642854.4100000011</v>
      </c>
      <c r="I18" s="170">
        <f>'PR-RAS'!E645</f>
        <v>6188894.8000000026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29335788.260000005</v>
      </c>
      <c r="I20" s="173">
        <f>BILANCA!E7</f>
        <v>32457427.73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8030284.0500000017</v>
      </c>
      <c r="I21" s="175">
        <f>BILANCA!E68</f>
        <v>9012470.4800000004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3554219.7700000005</v>
      </c>
      <c r="I22" s="175">
        <f>BILANCA!E176</f>
        <v>2019121.31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33811852.540000007</v>
      </c>
      <c r="I23" s="177">
        <f>BILANCA!E237</f>
        <v>39450776.899999999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30858378.949999999</v>
      </c>
      <c r="I27" s="175">
        <f>'RAS-funkcijski'!E114</f>
        <v>31844799.629999999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30858378.949999999</v>
      </c>
      <c r="I28" s="179">
        <f>'RAS-funkcijski'!E141</f>
        <v>31844799.629999999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3554219.76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2019121.3099999875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60611.299999999988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1958510.01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B634" zoomScale="115" zoomScaleNormal="115" workbookViewId="0">
      <selection activeCell="H646" sqref="H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31256397.870000001</v>
      </c>
      <c r="E6" s="51">
        <f>E7+E44+E50+E82+E106+E124+E133+E139</f>
        <v>34345068.590000004</v>
      </c>
      <c r="F6" s="52">
        <f t="shared" ref="F6:F131" si="0">IF(D6&lt;&gt;0,IF(E6/D6&gt;=100,"&gt;&gt;100",E6/D6*100),"-")</f>
        <v>109.88172320062677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6299935.4800000004</v>
      </c>
      <c r="E50" s="51">
        <f>E51+E54+E59+E62+E65+E68+E71+E74+E77</f>
        <v>4231415.43</v>
      </c>
      <c r="F50" s="52">
        <f t="shared" si="0"/>
        <v>67.166012150968882</v>
      </c>
    </row>
    <row r="51" spans="1:6" ht="12.75" customHeight="1" x14ac:dyDescent="0.2">
      <c r="A51" s="53">
        <v>631</v>
      </c>
      <c r="B51" s="86" t="s">
        <v>148</v>
      </c>
      <c r="C51" s="50" t="s">
        <v>149</v>
      </c>
      <c r="D51" s="51">
        <f t="shared" ref="D51:E51" si="10">D52+D53</f>
        <v>41859.519999999997</v>
      </c>
      <c r="E51" s="51">
        <f t="shared" si="10"/>
        <v>54759.41</v>
      </c>
      <c r="F51" s="52">
        <f t="shared" si="0"/>
        <v>130.81709967051702</v>
      </c>
    </row>
    <row r="52" spans="1:6" ht="12.75" customHeight="1" x14ac:dyDescent="0.2">
      <c r="A52" s="53">
        <v>6311</v>
      </c>
      <c r="B52" s="86" t="s">
        <v>150</v>
      </c>
      <c r="C52" s="50" t="s">
        <v>151</v>
      </c>
      <c r="D52" s="242">
        <v>41859.519999999997</v>
      </c>
      <c r="E52" s="242">
        <v>54759.41</v>
      </c>
      <c r="F52" s="52">
        <f t="shared" si="0"/>
        <v>130.81709967051702</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1897409.7200000002</v>
      </c>
      <c r="E54" s="51">
        <f t="shared" si="11"/>
        <v>422372.75</v>
      </c>
      <c r="F54" s="52">
        <f t="shared" si="0"/>
        <v>22.260492583541733</v>
      </c>
    </row>
    <row r="55" spans="1:6" ht="12.75" customHeight="1" x14ac:dyDescent="0.2">
      <c r="A55" s="53">
        <v>6321</v>
      </c>
      <c r="B55" s="86" t="s">
        <v>156</v>
      </c>
      <c r="C55" s="50" t="s">
        <v>157</v>
      </c>
      <c r="D55" s="242">
        <v>126255.37</v>
      </c>
      <c r="E55" s="242">
        <v>37120.65</v>
      </c>
      <c r="F55" s="52">
        <f t="shared" si="0"/>
        <v>29.40124447775964</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1137910.42</v>
      </c>
      <c r="E57" s="242">
        <v>385252.1</v>
      </c>
      <c r="F57" s="52">
        <f t="shared" si="0"/>
        <v>33.856100904674022</v>
      </c>
    </row>
    <row r="58" spans="1:6" ht="12.75" customHeight="1" x14ac:dyDescent="0.2">
      <c r="A58" s="53">
        <v>6324</v>
      </c>
      <c r="B58" s="86" t="s">
        <v>162</v>
      </c>
      <c r="C58" s="50" t="s">
        <v>163</v>
      </c>
      <c r="D58" s="242">
        <v>633243.93000000005</v>
      </c>
      <c r="E58" s="242"/>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500473.16</v>
      </c>
      <c r="E68" s="51">
        <f t="shared" si="15"/>
        <v>130715.01</v>
      </c>
      <c r="F68" s="52">
        <f t="shared" si="0"/>
        <v>26.118285743834896</v>
      </c>
    </row>
    <row r="69" spans="1:6" ht="12.75" customHeight="1" x14ac:dyDescent="0.2">
      <c r="A69" s="53" t="s">
        <v>184</v>
      </c>
      <c r="B69" s="85" t="s">
        <v>185</v>
      </c>
      <c r="C69" s="50" t="s">
        <v>184</v>
      </c>
      <c r="D69" s="242">
        <v>500473.16</v>
      </c>
      <c r="E69" s="242">
        <v>130715.01</v>
      </c>
      <c r="F69" s="52">
        <f t="shared" si="0"/>
        <v>26.118285743834896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235561.62</v>
      </c>
      <c r="E74" s="51">
        <f t="shared" si="17"/>
        <v>546392.66</v>
      </c>
      <c r="F74" s="52">
        <f t="shared" si="0"/>
        <v>231.95317641303367</v>
      </c>
    </row>
    <row r="75" spans="1:6" ht="12.75" customHeight="1" x14ac:dyDescent="0.2">
      <c r="A75" s="53" t="s">
        <v>196</v>
      </c>
      <c r="B75" s="85" t="s">
        <v>197</v>
      </c>
      <c r="C75" s="50" t="s">
        <v>196</v>
      </c>
      <c r="D75" s="242">
        <v>235561.62</v>
      </c>
      <c r="E75" s="242">
        <v>546392.66</v>
      </c>
      <c r="F75" s="52">
        <f t="shared" si="0"/>
        <v>231.95317641303367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3624631.46</v>
      </c>
      <c r="E77" s="51">
        <f t="shared" si="18"/>
        <v>3077175.5999999996</v>
      </c>
      <c r="F77" s="52">
        <f t="shared" si="0"/>
        <v>84.896233836694663</v>
      </c>
    </row>
    <row r="78" spans="1:6" ht="12.75" customHeight="1" x14ac:dyDescent="0.2">
      <c r="A78" s="53">
        <v>6391</v>
      </c>
      <c r="B78" s="85" t="s">
        <v>202</v>
      </c>
      <c r="C78" s="50" t="s">
        <v>203</v>
      </c>
      <c r="D78" s="242">
        <v>522791.02</v>
      </c>
      <c r="E78" s="242">
        <v>576031.19999999995</v>
      </c>
      <c r="F78" s="52">
        <f t="shared" si="0"/>
        <v>110.18383598096233</v>
      </c>
    </row>
    <row r="79" spans="1:6" ht="12.75" customHeight="1" x14ac:dyDescent="0.2">
      <c r="A79" s="53">
        <v>6392</v>
      </c>
      <c r="B79" s="85" t="s">
        <v>204</v>
      </c>
      <c r="C79" s="50" t="s">
        <v>205</v>
      </c>
      <c r="D79" s="242">
        <v>0</v>
      </c>
      <c r="E79" s="242">
        <v>41566.269999999997</v>
      </c>
      <c r="F79" s="52" t="str">
        <f t="shared" si="0"/>
        <v>-</v>
      </c>
    </row>
    <row r="80" spans="1:6" ht="24" x14ac:dyDescent="0.2">
      <c r="A80" s="53">
        <v>6393</v>
      </c>
      <c r="B80" s="85" t="s">
        <v>206</v>
      </c>
      <c r="C80" s="50" t="s">
        <v>207</v>
      </c>
      <c r="D80" s="242">
        <v>915103.13</v>
      </c>
      <c r="E80" s="242">
        <v>1227217.1299999999</v>
      </c>
      <c r="F80" s="52">
        <f t="shared" si="0"/>
        <v>134.10697546188044</v>
      </c>
    </row>
    <row r="81" spans="1:6" ht="24" x14ac:dyDescent="0.2">
      <c r="A81" s="53">
        <v>6394</v>
      </c>
      <c r="B81" s="85" t="s">
        <v>208</v>
      </c>
      <c r="C81" s="50" t="s">
        <v>209</v>
      </c>
      <c r="D81" s="242">
        <v>2186737.31</v>
      </c>
      <c r="E81" s="242">
        <v>1232361</v>
      </c>
      <c r="F81" s="52">
        <f t="shared" si="0"/>
        <v>56.356151896452523</v>
      </c>
    </row>
    <row r="82" spans="1:6" ht="12.75" customHeight="1" x14ac:dyDescent="0.2">
      <c r="A82" s="53">
        <v>64</v>
      </c>
      <c r="B82" s="85" t="s">
        <v>210</v>
      </c>
      <c r="C82" s="50" t="s">
        <v>211</v>
      </c>
      <c r="D82" s="51">
        <f t="shared" ref="D82:E82" si="19">D83+D91+D98</f>
        <v>11077.44</v>
      </c>
      <c r="E82" s="51">
        <f t="shared" si="19"/>
        <v>131.22</v>
      </c>
      <c r="F82" s="52">
        <f t="shared" si="0"/>
        <v>1.1845697200797296</v>
      </c>
    </row>
    <row r="83" spans="1:6" ht="12.75" customHeight="1" x14ac:dyDescent="0.2">
      <c r="A83" s="53">
        <v>641</v>
      </c>
      <c r="B83" s="85" t="s">
        <v>212</v>
      </c>
      <c r="C83" s="50" t="s">
        <v>213</v>
      </c>
      <c r="D83" s="51">
        <f t="shared" ref="D83:E83" si="20">SUM(D84:D90)</f>
        <v>11077.44</v>
      </c>
      <c r="E83" s="51">
        <f t="shared" si="20"/>
        <v>131.22</v>
      </c>
      <c r="F83" s="52">
        <f t="shared" si="0"/>
        <v>1.1845697200797296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11050.91</v>
      </c>
      <c r="E85" s="242">
        <v>2.79</v>
      </c>
      <c r="F85" s="52">
        <f t="shared" si="0"/>
        <v>2.5246789630899175E-2</v>
      </c>
    </row>
    <row r="86" spans="1:6" ht="12.75" customHeight="1" x14ac:dyDescent="0.2">
      <c r="A86" s="53">
        <v>6414</v>
      </c>
      <c r="B86" s="85" t="s">
        <v>218</v>
      </c>
      <c r="C86" s="50" t="s">
        <v>219</v>
      </c>
      <c r="D86" s="242">
        <v>0</v>
      </c>
      <c r="E86" s="242">
        <v>0.27</v>
      </c>
      <c r="F86" s="52" t="str">
        <f t="shared" si="0"/>
        <v>-</v>
      </c>
    </row>
    <row r="87" spans="1:6" ht="12.75" customHeight="1" x14ac:dyDescent="0.2">
      <c r="A87" s="53">
        <v>6415</v>
      </c>
      <c r="B87" s="85" t="s">
        <v>220</v>
      </c>
      <c r="C87" s="50" t="s">
        <v>221</v>
      </c>
      <c r="D87" s="242">
        <v>26.53</v>
      </c>
      <c r="E87" s="242">
        <v>128.16</v>
      </c>
      <c r="F87" s="52">
        <f t="shared" si="0"/>
        <v>483.07576328684502</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1831540.01</v>
      </c>
      <c r="E106" s="51">
        <f t="shared" si="23"/>
        <v>1643424.08</v>
      </c>
      <c r="F106" s="52">
        <f t="shared" si="0"/>
        <v>89.729084323961899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1831540.01</v>
      </c>
      <c r="E112" s="51">
        <f t="shared" si="25"/>
        <v>1643424.08</v>
      </c>
      <c r="F112" s="52">
        <f t="shared" si="0"/>
        <v>89.729084323961899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1831540.01</v>
      </c>
      <c r="E117" s="242">
        <v>1643424.08</v>
      </c>
      <c r="F117" s="52">
        <f t="shared" si="0"/>
        <v>89.729084323961899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1866224.69</v>
      </c>
      <c r="E124" s="51">
        <f t="shared" si="27"/>
        <v>2304037.2400000002</v>
      </c>
      <c r="F124" s="52">
        <f t="shared" si="0"/>
        <v>123.45979840187414</v>
      </c>
    </row>
    <row r="125" spans="1:6" ht="12.75" customHeight="1" x14ac:dyDescent="0.2">
      <c r="A125" s="53">
        <v>661</v>
      </c>
      <c r="B125" s="86" t="s">
        <v>296</v>
      </c>
      <c r="C125" s="50" t="s">
        <v>297</v>
      </c>
      <c r="D125" s="51">
        <f t="shared" ref="D125:E125" si="28">SUM(D126:D127)</f>
        <v>1746428.3499999999</v>
      </c>
      <c r="E125" s="51">
        <f t="shared" si="28"/>
        <v>2204083.2200000002</v>
      </c>
      <c r="F125" s="52">
        <f t="shared" si="0"/>
        <v>126.20519015280532</v>
      </c>
    </row>
    <row r="126" spans="1:6" ht="12.75" customHeight="1" x14ac:dyDescent="0.2">
      <c r="A126" s="53">
        <v>6614</v>
      </c>
      <c r="B126" s="86" t="s">
        <v>298</v>
      </c>
      <c r="C126" s="50" t="s">
        <v>299</v>
      </c>
      <c r="D126" s="242">
        <v>50290.13</v>
      </c>
      <c r="E126" s="242">
        <v>58522.720000000001</v>
      </c>
      <c r="F126" s="52">
        <f t="shared" si="0"/>
        <v>116.37019033357043</v>
      </c>
    </row>
    <row r="127" spans="1:6" ht="12.75" customHeight="1" x14ac:dyDescent="0.2">
      <c r="A127" s="53">
        <v>6615</v>
      </c>
      <c r="B127" s="86" t="s">
        <v>300</v>
      </c>
      <c r="C127" s="50" t="s">
        <v>301</v>
      </c>
      <c r="D127" s="242">
        <v>1696138.22</v>
      </c>
      <c r="E127" s="242">
        <v>2145560.5</v>
      </c>
      <c r="F127" s="52">
        <f t="shared" si="0"/>
        <v>126.49679576231708</v>
      </c>
    </row>
    <row r="128" spans="1:6" ht="24" x14ac:dyDescent="0.2">
      <c r="A128" s="53">
        <v>663</v>
      </c>
      <c r="B128" s="231" t="s">
        <v>302</v>
      </c>
      <c r="C128" s="50" t="s">
        <v>303</v>
      </c>
      <c r="D128" s="51">
        <f t="shared" ref="D128:E128" si="29">SUM(D129:D132)</f>
        <v>119796.34</v>
      </c>
      <c r="E128" s="51">
        <f t="shared" si="29"/>
        <v>99954.02</v>
      </c>
      <c r="F128" s="52">
        <f t="shared" si="0"/>
        <v>83.43662252118888</v>
      </c>
    </row>
    <row r="129" spans="1:6" ht="12.75" customHeight="1" x14ac:dyDescent="0.2">
      <c r="A129" s="53">
        <v>6631</v>
      </c>
      <c r="B129" s="86" t="s">
        <v>304</v>
      </c>
      <c r="C129" s="50" t="s">
        <v>305</v>
      </c>
      <c r="D129" s="242">
        <v>119796.34</v>
      </c>
      <c r="E129" s="242">
        <v>99954.02</v>
      </c>
      <c r="F129" s="52">
        <f t="shared" si="0"/>
        <v>83.43662252118888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21245832.210000001</v>
      </c>
      <c r="E133" s="51">
        <f t="shared" si="30"/>
        <v>26160625.280000001</v>
      </c>
      <c r="F133" s="52">
        <f t="shared" ref="F133:F223" si="31">IF(D133&lt;&gt;0,IF(E133/D133&gt;=100,"&gt;&gt;100",E133/D133*100),"-")</f>
        <v>123.1329750768092</v>
      </c>
    </row>
    <row r="134" spans="1:6" ht="24" x14ac:dyDescent="0.2">
      <c r="A134" s="53">
        <v>671</v>
      </c>
      <c r="B134" s="232" t="s">
        <v>314</v>
      </c>
      <c r="C134" s="50" t="s">
        <v>315</v>
      </c>
      <c r="D134" s="51">
        <f t="shared" ref="D134:E134" si="32">SUM(D135:D137)</f>
        <v>21245832.210000001</v>
      </c>
      <c r="E134" s="51">
        <f t="shared" si="32"/>
        <v>26160625.280000001</v>
      </c>
      <c r="F134" s="52">
        <f t="shared" si="31"/>
        <v>123.1329750768092</v>
      </c>
    </row>
    <row r="135" spans="1:6" ht="12.75" customHeight="1" x14ac:dyDescent="0.2">
      <c r="A135" s="53">
        <v>6711</v>
      </c>
      <c r="B135" s="85" t="s">
        <v>316</v>
      </c>
      <c r="C135" s="50" t="s">
        <v>317</v>
      </c>
      <c r="D135" s="242">
        <v>19146892.940000001</v>
      </c>
      <c r="E135" s="242">
        <v>21603777.920000002</v>
      </c>
      <c r="F135" s="52">
        <f t="shared" si="31"/>
        <v>112.83176851564932</v>
      </c>
    </row>
    <row r="136" spans="1:6" ht="24" x14ac:dyDescent="0.2">
      <c r="A136" s="53">
        <v>6712</v>
      </c>
      <c r="B136" s="232" t="s">
        <v>318</v>
      </c>
      <c r="C136" s="50" t="s">
        <v>319</v>
      </c>
      <c r="D136" s="242">
        <v>2098939.27</v>
      </c>
      <c r="E136" s="242">
        <v>4556847.3600000003</v>
      </c>
      <c r="F136" s="52">
        <f t="shared" si="31"/>
        <v>217.10239191436921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1788.04</v>
      </c>
      <c r="E139" s="51">
        <f t="shared" si="33"/>
        <v>5435.34</v>
      </c>
      <c r="F139" s="52">
        <f t="shared" si="31"/>
        <v>303.9831323684034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1788.04</v>
      </c>
      <c r="E150" s="242">
        <v>5435.34</v>
      </c>
      <c r="F150" s="52">
        <f t="shared" si="31"/>
        <v>303.9831323684034</v>
      </c>
    </row>
    <row r="151" spans="1:6" ht="12.75" customHeight="1" x14ac:dyDescent="0.2">
      <c r="A151" s="53">
        <v>3</v>
      </c>
      <c r="B151" s="85" t="s">
        <v>348</v>
      </c>
      <c r="C151" s="50" t="s">
        <v>56</v>
      </c>
      <c r="D151" s="51">
        <f t="shared" ref="D151:E151" si="35">D152+D163+D196+D215+D224+D252+D263</f>
        <v>25327921.460000001</v>
      </c>
      <c r="E151" s="51">
        <f t="shared" si="35"/>
        <v>27729078.169999998</v>
      </c>
      <c r="F151" s="52">
        <f t="shared" si="31"/>
        <v>109.48027540985589</v>
      </c>
    </row>
    <row r="152" spans="1:6" ht="12.75" customHeight="1" x14ac:dyDescent="0.2">
      <c r="A152" s="53">
        <v>31</v>
      </c>
      <c r="B152" s="85" t="s">
        <v>349</v>
      </c>
      <c r="C152" s="50" t="s">
        <v>350</v>
      </c>
      <c r="D152" s="51">
        <f t="shared" ref="D152:E152" si="36">D153+D158+D159</f>
        <v>18421337.760000002</v>
      </c>
      <c r="E152" s="51">
        <f t="shared" si="36"/>
        <v>20574632.810000002</v>
      </c>
      <c r="F152" s="52">
        <f t="shared" si="31"/>
        <v>111.68913505660623</v>
      </c>
    </row>
    <row r="153" spans="1:6" ht="12.75" customHeight="1" x14ac:dyDescent="0.2">
      <c r="A153" s="53">
        <v>311</v>
      </c>
      <c r="B153" s="85" t="s">
        <v>351</v>
      </c>
      <c r="C153" s="50" t="s">
        <v>352</v>
      </c>
      <c r="D153" s="51">
        <f t="shared" ref="D153:E153" si="37">SUM(D154:D157)</f>
        <v>15363682.939999999</v>
      </c>
      <c r="E153" s="51">
        <f t="shared" si="37"/>
        <v>17380739.91</v>
      </c>
      <c r="F153" s="52">
        <f t="shared" si="31"/>
        <v>113.12873337647777</v>
      </c>
    </row>
    <row r="154" spans="1:6" ht="12.75" customHeight="1" x14ac:dyDescent="0.2">
      <c r="A154" s="53">
        <v>3111</v>
      </c>
      <c r="B154" s="85" t="s">
        <v>353</v>
      </c>
      <c r="C154" s="50" t="s">
        <v>354</v>
      </c>
      <c r="D154" s="242">
        <v>14534861.720000001</v>
      </c>
      <c r="E154" s="242">
        <v>16548677.15</v>
      </c>
      <c r="F154" s="52">
        <f t="shared" si="31"/>
        <v>113.85507113032239</v>
      </c>
    </row>
    <row r="155" spans="1:6" ht="12.75" customHeight="1" x14ac:dyDescent="0.2">
      <c r="A155" s="53">
        <v>3112</v>
      </c>
      <c r="B155" s="85" t="s">
        <v>355</v>
      </c>
      <c r="C155" s="50" t="s">
        <v>356</v>
      </c>
      <c r="D155" s="242">
        <v>427.59</v>
      </c>
      <c r="E155" s="242">
        <v>639.35</v>
      </c>
      <c r="F155" s="52">
        <f t="shared" si="31"/>
        <v>149.52407680254453</v>
      </c>
    </row>
    <row r="156" spans="1:6" ht="12.75" customHeight="1" x14ac:dyDescent="0.2">
      <c r="A156" s="53">
        <v>3113</v>
      </c>
      <c r="B156" s="85" t="s">
        <v>357</v>
      </c>
      <c r="C156" s="50" t="s">
        <v>358</v>
      </c>
      <c r="D156" s="242">
        <v>825157.6</v>
      </c>
      <c r="E156" s="242">
        <v>827525.69</v>
      </c>
      <c r="F156" s="52">
        <f t="shared" si="31"/>
        <v>100.28698638902436</v>
      </c>
    </row>
    <row r="157" spans="1:6" ht="12.75" customHeight="1" x14ac:dyDescent="0.2">
      <c r="A157" s="53">
        <v>3114</v>
      </c>
      <c r="B157" s="85" t="s">
        <v>359</v>
      </c>
      <c r="C157" s="50" t="s">
        <v>360</v>
      </c>
      <c r="D157" s="242">
        <v>3236.03</v>
      </c>
      <c r="E157" s="242">
        <v>3897.72</v>
      </c>
      <c r="F157" s="52">
        <f t="shared" si="31"/>
        <v>120.44758546737822</v>
      </c>
    </row>
    <row r="158" spans="1:6" ht="12.75" customHeight="1" x14ac:dyDescent="0.2">
      <c r="A158" s="53">
        <v>312</v>
      </c>
      <c r="B158" s="85" t="s">
        <v>361</v>
      </c>
      <c r="C158" s="50" t="s">
        <v>362</v>
      </c>
      <c r="D158" s="242">
        <v>528346.39</v>
      </c>
      <c r="E158" s="242">
        <v>346582.07</v>
      </c>
      <c r="F158" s="52">
        <f t="shared" si="31"/>
        <v>65.597508861563341</v>
      </c>
    </row>
    <row r="159" spans="1:6" ht="12.75" customHeight="1" x14ac:dyDescent="0.2">
      <c r="A159" s="53">
        <v>313</v>
      </c>
      <c r="B159" s="85" t="s">
        <v>363</v>
      </c>
      <c r="C159" s="50" t="s">
        <v>364</v>
      </c>
      <c r="D159" s="51">
        <f t="shared" ref="D159:E159" si="38">SUM(D160:D162)</f>
        <v>2529308.4300000002</v>
      </c>
      <c r="E159" s="51">
        <f t="shared" si="38"/>
        <v>2847310.83</v>
      </c>
      <c r="F159" s="52">
        <f t="shared" si="31"/>
        <v>112.57270154276915</v>
      </c>
    </row>
    <row r="160" spans="1:6" ht="12.75" customHeight="1" x14ac:dyDescent="0.2">
      <c r="A160" s="53">
        <v>3131</v>
      </c>
      <c r="B160" s="85" t="s">
        <v>142</v>
      </c>
      <c r="C160" s="50" t="s">
        <v>365</v>
      </c>
      <c r="D160" s="242">
        <v>842.62</v>
      </c>
      <c r="E160" s="242">
        <v>0</v>
      </c>
      <c r="F160" s="52">
        <f t="shared" si="31"/>
        <v>0</v>
      </c>
    </row>
    <row r="161" spans="1:6" ht="12.75" customHeight="1" x14ac:dyDescent="0.2">
      <c r="A161" s="53">
        <v>3132</v>
      </c>
      <c r="B161" s="85" t="s">
        <v>366</v>
      </c>
      <c r="C161" s="50" t="s">
        <v>367</v>
      </c>
      <c r="D161" s="242">
        <v>2527120.2400000002</v>
      </c>
      <c r="E161" s="242">
        <v>2846485.41</v>
      </c>
      <c r="F161" s="52">
        <f t="shared" si="31"/>
        <v>112.63751383669816</v>
      </c>
    </row>
    <row r="162" spans="1:6" ht="12.75" customHeight="1" x14ac:dyDescent="0.2">
      <c r="A162" s="53">
        <v>3133</v>
      </c>
      <c r="B162" s="85" t="s">
        <v>368</v>
      </c>
      <c r="C162" s="50" t="s">
        <v>369</v>
      </c>
      <c r="D162" s="242">
        <v>1345.57</v>
      </c>
      <c r="E162" s="242">
        <v>825.42</v>
      </c>
      <c r="F162" s="52">
        <f t="shared" si="31"/>
        <v>61.343519846607755</v>
      </c>
    </row>
    <row r="163" spans="1:6" ht="12.75" customHeight="1" x14ac:dyDescent="0.2">
      <c r="A163" s="53">
        <v>32</v>
      </c>
      <c r="B163" s="85" t="s">
        <v>370</v>
      </c>
      <c r="C163" s="50" t="s">
        <v>371</v>
      </c>
      <c r="D163" s="51">
        <f t="shared" ref="D163:E163" si="39">D164+D169+D177+D187+D188</f>
        <v>5350014.0199999996</v>
      </c>
      <c r="E163" s="51">
        <f t="shared" si="39"/>
        <v>5482683.3600000003</v>
      </c>
      <c r="F163" s="52">
        <f t="shared" si="31"/>
        <v>102.47979424921209</v>
      </c>
    </row>
    <row r="164" spans="1:6" ht="12.75" customHeight="1" x14ac:dyDescent="0.2">
      <c r="A164" s="53">
        <v>321</v>
      </c>
      <c r="B164" s="85" t="s">
        <v>372</v>
      </c>
      <c r="C164" s="50" t="s">
        <v>373</v>
      </c>
      <c r="D164" s="51">
        <f t="shared" ref="D164:E164" si="40">SUM(D165:D168)</f>
        <v>962211.05999999994</v>
      </c>
      <c r="E164" s="51">
        <f t="shared" si="40"/>
        <v>1047217.3899999999</v>
      </c>
      <c r="F164" s="52">
        <f t="shared" si="31"/>
        <v>108.83447858102981</v>
      </c>
    </row>
    <row r="165" spans="1:6" ht="12.75" customHeight="1" x14ac:dyDescent="0.2">
      <c r="A165" s="53">
        <v>3211</v>
      </c>
      <c r="B165" s="85" t="s">
        <v>374</v>
      </c>
      <c r="C165" s="50" t="s">
        <v>375</v>
      </c>
      <c r="D165" s="242">
        <v>540453.21</v>
      </c>
      <c r="E165" s="242">
        <v>569575.15</v>
      </c>
      <c r="F165" s="52">
        <f t="shared" si="31"/>
        <v>105.38842946274664</v>
      </c>
    </row>
    <row r="166" spans="1:6" ht="12.75" customHeight="1" x14ac:dyDescent="0.2">
      <c r="A166" s="53">
        <v>3212</v>
      </c>
      <c r="B166" s="85" t="s">
        <v>376</v>
      </c>
      <c r="C166" s="50" t="s">
        <v>377</v>
      </c>
      <c r="D166" s="242">
        <v>240698.74</v>
      </c>
      <c r="E166" s="242">
        <v>302089.08</v>
      </c>
      <c r="F166" s="52">
        <f t="shared" si="31"/>
        <v>125.50505249840529</v>
      </c>
    </row>
    <row r="167" spans="1:6" ht="12.75" customHeight="1" x14ac:dyDescent="0.2">
      <c r="A167" s="53">
        <v>3213</v>
      </c>
      <c r="B167" s="85" t="s">
        <v>378</v>
      </c>
      <c r="C167" s="50" t="s">
        <v>379</v>
      </c>
      <c r="D167" s="242">
        <v>110192.41</v>
      </c>
      <c r="E167" s="242">
        <v>100354.97</v>
      </c>
      <c r="F167" s="52">
        <f t="shared" si="31"/>
        <v>91.072488567951268</v>
      </c>
    </row>
    <row r="168" spans="1:6" ht="12.75" customHeight="1" x14ac:dyDescent="0.2">
      <c r="A168" s="53">
        <v>3214</v>
      </c>
      <c r="B168" s="85" t="s">
        <v>380</v>
      </c>
      <c r="C168" s="50" t="s">
        <v>381</v>
      </c>
      <c r="D168" s="242">
        <v>70866.7</v>
      </c>
      <c r="E168" s="242">
        <v>75198.19</v>
      </c>
      <c r="F168" s="52">
        <f t="shared" si="31"/>
        <v>106.11216551638501</v>
      </c>
    </row>
    <row r="169" spans="1:6" ht="12.75" customHeight="1" x14ac:dyDescent="0.2">
      <c r="A169" s="53">
        <v>322</v>
      </c>
      <c r="B169" s="85" t="s">
        <v>382</v>
      </c>
      <c r="C169" s="50" t="s">
        <v>383</v>
      </c>
      <c r="D169" s="51">
        <f t="shared" ref="D169:E169" si="41">SUM(D170:D176)</f>
        <v>1076483.93</v>
      </c>
      <c r="E169" s="51">
        <f t="shared" si="41"/>
        <v>876323.58</v>
      </c>
      <c r="F169" s="52">
        <f t="shared" si="31"/>
        <v>81.406099578281683</v>
      </c>
    </row>
    <row r="170" spans="1:6" ht="12.75" customHeight="1" x14ac:dyDescent="0.2">
      <c r="A170" s="53">
        <v>3221</v>
      </c>
      <c r="B170" s="85" t="s">
        <v>384</v>
      </c>
      <c r="C170" s="50" t="s">
        <v>385</v>
      </c>
      <c r="D170" s="242">
        <v>256765.14</v>
      </c>
      <c r="E170" s="242">
        <v>298271.65999999997</v>
      </c>
      <c r="F170" s="52">
        <f t="shared" si="31"/>
        <v>116.16516946186697</v>
      </c>
    </row>
    <row r="171" spans="1:6" ht="12.75" customHeight="1" x14ac:dyDescent="0.2">
      <c r="A171" s="53">
        <v>3222</v>
      </c>
      <c r="B171" s="85" t="s">
        <v>386</v>
      </c>
      <c r="C171" s="50" t="s">
        <v>387</v>
      </c>
      <c r="D171" s="242">
        <v>42470.25</v>
      </c>
      <c r="E171" s="242">
        <v>40893.43</v>
      </c>
      <c r="F171" s="52">
        <f t="shared" si="31"/>
        <v>96.287236359569349</v>
      </c>
    </row>
    <row r="172" spans="1:6" ht="12.75" customHeight="1" x14ac:dyDescent="0.2">
      <c r="A172" s="53">
        <v>3223</v>
      </c>
      <c r="B172" s="85" t="s">
        <v>388</v>
      </c>
      <c r="C172" s="50" t="s">
        <v>389</v>
      </c>
      <c r="D172" s="242">
        <v>663663.09</v>
      </c>
      <c r="E172" s="242">
        <v>465109.24</v>
      </c>
      <c r="F172" s="52">
        <f t="shared" si="31"/>
        <v>70.08213158275835</v>
      </c>
    </row>
    <row r="173" spans="1:6" ht="12.75" customHeight="1" x14ac:dyDescent="0.2">
      <c r="A173" s="53">
        <v>3224</v>
      </c>
      <c r="B173" s="85" t="s">
        <v>390</v>
      </c>
      <c r="C173" s="50" t="s">
        <v>391</v>
      </c>
      <c r="D173" s="242">
        <v>13840.11</v>
      </c>
      <c r="E173" s="242">
        <v>14872.16</v>
      </c>
      <c r="F173" s="52">
        <f t="shared" si="31"/>
        <v>107.4569494028588</v>
      </c>
    </row>
    <row r="174" spans="1:6" ht="12.75" customHeight="1" x14ac:dyDescent="0.2">
      <c r="A174" s="53">
        <v>3225</v>
      </c>
      <c r="B174" s="85" t="s">
        <v>392</v>
      </c>
      <c r="C174" s="50" t="s">
        <v>393</v>
      </c>
      <c r="D174" s="242">
        <v>89684.92</v>
      </c>
      <c r="E174" s="242">
        <v>50547.6</v>
      </c>
      <c r="F174" s="52">
        <f t="shared" si="31"/>
        <v>56.361314700397791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10060.42</v>
      </c>
      <c r="E176" s="242">
        <v>6629.49</v>
      </c>
      <c r="F176" s="52">
        <f t="shared" si="31"/>
        <v>65.896751825470503</v>
      </c>
    </row>
    <row r="177" spans="1:6" ht="12.75" customHeight="1" x14ac:dyDescent="0.2">
      <c r="A177" s="53">
        <v>323</v>
      </c>
      <c r="B177" s="85" t="s">
        <v>398</v>
      </c>
      <c r="C177" s="50" t="s">
        <v>399</v>
      </c>
      <c r="D177" s="51">
        <f t="shared" ref="D177:E177" si="42">SUM(D178:D186)</f>
        <v>2811491.8499999996</v>
      </c>
      <c r="E177" s="51">
        <f t="shared" si="42"/>
        <v>2954608.36</v>
      </c>
      <c r="F177" s="52">
        <f t="shared" si="31"/>
        <v>105.09041169726316</v>
      </c>
    </row>
    <row r="178" spans="1:6" ht="12.75" customHeight="1" x14ac:dyDescent="0.2">
      <c r="A178" s="53">
        <v>3231</v>
      </c>
      <c r="B178" s="85" t="s">
        <v>400</v>
      </c>
      <c r="C178" s="50" t="s">
        <v>401</v>
      </c>
      <c r="D178" s="242">
        <v>192314.5</v>
      </c>
      <c r="E178" s="242">
        <v>268472.78999999998</v>
      </c>
      <c r="F178" s="52">
        <f t="shared" si="31"/>
        <v>139.60090892782395</v>
      </c>
    </row>
    <row r="179" spans="1:6" ht="12.75" customHeight="1" x14ac:dyDescent="0.2">
      <c r="A179" s="53">
        <v>3232</v>
      </c>
      <c r="B179" s="85" t="s">
        <v>402</v>
      </c>
      <c r="C179" s="50" t="s">
        <v>403</v>
      </c>
      <c r="D179" s="242">
        <v>270253.14</v>
      </c>
      <c r="E179" s="242">
        <v>300251.94</v>
      </c>
      <c r="F179" s="52">
        <f t="shared" si="31"/>
        <v>111.10025955665121</v>
      </c>
    </row>
    <row r="180" spans="1:6" ht="12.75" customHeight="1" x14ac:dyDescent="0.2">
      <c r="A180" s="53">
        <v>3233</v>
      </c>
      <c r="B180" s="85" t="s">
        <v>404</v>
      </c>
      <c r="C180" s="50" t="s">
        <v>405</v>
      </c>
      <c r="D180" s="242">
        <v>80060.42</v>
      </c>
      <c r="E180" s="242">
        <v>38456.75</v>
      </c>
      <c r="F180" s="52">
        <f t="shared" si="31"/>
        <v>48.034659323545895</v>
      </c>
    </row>
    <row r="181" spans="1:6" ht="12.75" customHeight="1" x14ac:dyDescent="0.2">
      <c r="A181" s="53">
        <v>3234</v>
      </c>
      <c r="B181" s="85" t="s">
        <v>406</v>
      </c>
      <c r="C181" s="50" t="s">
        <v>407</v>
      </c>
      <c r="D181" s="242">
        <v>103616.48</v>
      </c>
      <c r="E181" s="242">
        <v>104685</v>
      </c>
      <c r="F181" s="52">
        <f t="shared" si="31"/>
        <v>101.03122592081877</v>
      </c>
    </row>
    <row r="182" spans="1:6" ht="12.75" customHeight="1" x14ac:dyDescent="0.2">
      <c r="A182" s="53">
        <v>3235</v>
      </c>
      <c r="B182" s="85" t="s">
        <v>408</v>
      </c>
      <c r="C182" s="50" t="s">
        <v>409</v>
      </c>
      <c r="D182" s="242">
        <v>158908.07999999999</v>
      </c>
      <c r="E182" s="242">
        <v>185975.92</v>
      </c>
      <c r="F182" s="52">
        <f t="shared" si="31"/>
        <v>117.03364611793184</v>
      </c>
    </row>
    <row r="183" spans="1:6" ht="12.75" customHeight="1" x14ac:dyDescent="0.2">
      <c r="A183" s="53">
        <v>3236</v>
      </c>
      <c r="B183" s="85" t="s">
        <v>410</v>
      </c>
      <c r="C183" s="50" t="s">
        <v>411</v>
      </c>
      <c r="D183" s="242">
        <v>19066.18</v>
      </c>
      <c r="E183" s="242">
        <v>43816.99</v>
      </c>
      <c r="F183" s="52">
        <f t="shared" si="31"/>
        <v>229.81525402571461</v>
      </c>
    </row>
    <row r="184" spans="1:6" ht="12.75" customHeight="1" x14ac:dyDescent="0.2">
      <c r="A184" s="53">
        <v>3237</v>
      </c>
      <c r="B184" s="85" t="s">
        <v>412</v>
      </c>
      <c r="C184" s="50" t="s">
        <v>413</v>
      </c>
      <c r="D184" s="242">
        <v>1427566.24</v>
      </c>
      <c r="E184" s="242">
        <v>1377513.45</v>
      </c>
      <c r="F184" s="52">
        <f t="shared" si="31"/>
        <v>96.493837651974729</v>
      </c>
    </row>
    <row r="185" spans="1:6" ht="12.75" customHeight="1" x14ac:dyDescent="0.2">
      <c r="A185" s="53">
        <v>3238</v>
      </c>
      <c r="B185" s="85" t="s">
        <v>414</v>
      </c>
      <c r="C185" s="50" t="s">
        <v>415</v>
      </c>
      <c r="D185" s="242">
        <v>100653.82</v>
      </c>
      <c r="E185" s="242">
        <v>96125.29</v>
      </c>
      <c r="F185" s="52">
        <f t="shared" si="31"/>
        <v>95.500886106458736</v>
      </c>
    </row>
    <row r="186" spans="1:6" ht="12.75" customHeight="1" x14ac:dyDescent="0.2">
      <c r="A186" s="53">
        <v>3239</v>
      </c>
      <c r="B186" s="85" t="s">
        <v>416</v>
      </c>
      <c r="C186" s="50" t="s">
        <v>417</v>
      </c>
      <c r="D186" s="242">
        <v>459052.99</v>
      </c>
      <c r="E186" s="242">
        <v>539310.23</v>
      </c>
      <c r="F186" s="52">
        <f t="shared" si="31"/>
        <v>117.48321909416165</v>
      </c>
    </row>
    <row r="187" spans="1:6" ht="12.75" customHeight="1" x14ac:dyDescent="0.2">
      <c r="A187" s="53">
        <v>324</v>
      </c>
      <c r="B187" s="85" t="s">
        <v>418</v>
      </c>
      <c r="C187" s="50" t="s">
        <v>419</v>
      </c>
      <c r="D187" s="242">
        <v>190630.5</v>
      </c>
      <c r="E187" s="242">
        <v>215832.41</v>
      </c>
      <c r="F187" s="52">
        <f t="shared" si="31"/>
        <v>113.22029266040849</v>
      </c>
    </row>
    <row r="188" spans="1:6" ht="12.75" customHeight="1" x14ac:dyDescent="0.2">
      <c r="A188" s="53">
        <v>329</v>
      </c>
      <c r="B188" s="85" t="s">
        <v>420</v>
      </c>
      <c r="C188" s="50" t="s">
        <v>421</v>
      </c>
      <c r="D188" s="51">
        <f t="shared" ref="D188:E188" si="43">SUM(D189:D195)</f>
        <v>309196.68</v>
      </c>
      <c r="E188" s="51">
        <f t="shared" si="43"/>
        <v>388701.62</v>
      </c>
      <c r="F188" s="52">
        <f t="shared" si="31"/>
        <v>125.71338734943727</v>
      </c>
    </row>
    <row r="189" spans="1:6" ht="12.75" customHeight="1" x14ac:dyDescent="0.2">
      <c r="A189" s="53">
        <v>3291</v>
      </c>
      <c r="B189" s="232" t="s">
        <v>422</v>
      </c>
      <c r="C189" s="50" t="s">
        <v>423</v>
      </c>
      <c r="D189" s="242">
        <v>12841.81</v>
      </c>
      <c r="E189" s="242">
        <v>8171.94</v>
      </c>
      <c r="F189" s="52">
        <f t="shared" si="31"/>
        <v>63.635422109500141</v>
      </c>
    </row>
    <row r="190" spans="1:6" ht="12.75" customHeight="1" x14ac:dyDescent="0.2">
      <c r="A190" s="53">
        <v>3292</v>
      </c>
      <c r="B190" s="85" t="s">
        <v>424</v>
      </c>
      <c r="C190" s="50" t="s">
        <v>425</v>
      </c>
      <c r="D190" s="242">
        <v>35455.879999999997</v>
      </c>
      <c r="E190" s="242">
        <v>37843.83</v>
      </c>
      <c r="F190" s="52">
        <f t="shared" si="31"/>
        <v>106.7349900778094</v>
      </c>
    </row>
    <row r="191" spans="1:6" ht="12.75" customHeight="1" x14ac:dyDescent="0.2">
      <c r="A191" s="53">
        <v>3293</v>
      </c>
      <c r="B191" s="85" t="s">
        <v>426</v>
      </c>
      <c r="C191" s="50" t="s">
        <v>427</v>
      </c>
      <c r="D191" s="242">
        <v>164042.46</v>
      </c>
      <c r="E191" s="242">
        <v>241960.9</v>
      </c>
      <c r="F191" s="52">
        <f t="shared" si="31"/>
        <v>147.49894630938846</v>
      </c>
    </row>
    <row r="192" spans="1:6" ht="12.75" customHeight="1" x14ac:dyDescent="0.2">
      <c r="A192" s="53">
        <v>3294</v>
      </c>
      <c r="B192" s="85" t="s">
        <v>428</v>
      </c>
      <c r="C192" s="50" t="s">
        <v>429</v>
      </c>
      <c r="D192" s="242">
        <v>22828.73</v>
      </c>
      <c r="E192" s="242">
        <v>43348.52</v>
      </c>
      <c r="F192" s="52">
        <f t="shared" si="31"/>
        <v>189.88581493582865</v>
      </c>
    </row>
    <row r="193" spans="1:6" ht="12.75" customHeight="1" x14ac:dyDescent="0.2">
      <c r="A193" s="53">
        <v>3295</v>
      </c>
      <c r="B193" s="85" t="s">
        <v>430</v>
      </c>
      <c r="C193" s="50" t="s">
        <v>431</v>
      </c>
      <c r="D193" s="242">
        <v>38026.199999999997</v>
      </c>
      <c r="E193" s="242">
        <v>29767.360000000001</v>
      </c>
      <c r="F193" s="52">
        <f t="shared" si="31"/>
        <v>78.281185077656986</v>
      </c>
    </row>
    <row r="194" spans="1:6" ht="12.75" customHeight="1" x14ac:dyDescent="0.2">
      <c r="A194" s="53" t="s">
        <v>432</v>
      </c>
      <c r="B194" s="85" t="s">
        <v>433</v>
      </c>
      <c r="C194" s="50" t="s">
        <v>432</v>
      </c>
      <c r="D194" s="242">
        <v>26998.61</v>
      </c>
      <c r="E194" s="242">
        <v>16829.11</v>
      </c>
      <c r="F194" s="52">
        <f t="shared" si="31"/>
        <v>62.33324604488898</v>
      </c>
    </row>
    <row r="195" spans="1:6" ht="12.75" customHeight="1" x14ac:dyDescent="0.2">
      <c r="A195" s="53">
        <v>3299</v>
      </c>
      <c r="B195" s="85" t="s">
        <v>434</v>
      </c>
      <c r="C195" s="50" t="s">
        <v>435</v>
      </c>
      <c r="D195" s="242">
        <v>9002.99</v>
      </c>
      <c r="E195" s="242">
        <v>10779.96</v>
      </c>
      <c r="F195" s="52">
        <f t="shared" si="31"/>
        <v>119.73755385710747</v>
      </c>
    </row>
    <row r="196" spans="1:6" ht="12.75" customHeight="1" x14ac:dyDescent="0.2">
      <c r="A196" s="53">
        <v>34</v>
      </c>
      <c r="B196" s="232" t="s">
        <v>436</v>
      </c>
      <c r="C196" s="50" t="s">
        <v>437</v>
      </c>
      <c r="D196" s="51">
        <f t="shared" ref="D196:E196" si="44">D197+D202+D210</f>
        <v>51661</v>
      </c>
      <c r="E196" s="51">
        <f t="shared" si="44"/>
        <v>41448.79</v>
      </c>
      <c r="F196" s="52">
        <f t="shared" si="31"/>
        <v>80.232264183813712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51661</v>
      </c>
      <c r="E210" s="51">
        <f t="shared" si="47"/>
        <v>41448.79</v>
      </c>
      <c r="F210" s="52">
        <f t="shared" si="31"/>
        <v>80.232264183813712</v>
      </c>
    </row>
    <row r="211" spans="1:6" ht="12.75" customHeight="1" x14ac:dyDescent="0.2">
      <c r="A211" s="53">
        <v>3431</v>
      </c>
      <c r="B211" s="232" t="s">
        <v>466</v>
      </c>
      <c r="C211" s="50" t="s">
        <v>467</v>
      </c>
      <c r="D211" s="242">
        <v>20726.310000000001</v>
      </c>
      <c r="E211" s="242">
        <v>21229.9</v>
      </c>
      <c r="F211" s="52">
        <f t="shared" si="31"/>
        <v>102.4297137310018</v>
      </c>
    </row>
    <row r="212" spans="1:6" ht="12.75" customHeight="1" x14ac:dyDescent="0.2">
      <c r="A212" s="53">
        <v>3432</v>
      </c>
      <c r="B212" s="85" t="s">
        <v>468</v>
      </c>
      <c r="C212" s="50" t="s">
        <v>469</v>
      </c>
      <c r="D212" s="242">
        <v>320.77</v>
      </c>
      <c r="E212" s="242">
        <v>12.04</v>
      </c>
      <c r="F212" s="52">
        <f t="shared" si="31"/>
        <v>3.753468217102597</v>
      </c>
    </row>
    <row r="213" spans="1:6" ht="12.75" customHeight="1" x14ac:dyDescent="0.2">
      <c r="A213" s="53">
        <v>3433</v>
      </c>
      <c r="B213" s="85" t="s">
        <v>470</v>
      </c>
      <c r="C213" s="50" t="s">
        <v>471</v>
      </c>
      <c r="D213" s="242">
        <v>29226.84</v>
      </c>
      <c r="E213" s="242">
        <v>20200.580000000002</v>
      </c>
      <c r="F213" s="52">
        <f t="shared" si="31"/>
        <v>69.11653808622485</v>
      </c>
    </row>
    <row r="214" spans="1:6" ht="12.75" customHeight="1" x14ac:dyDescent="0.2">
      <c r="A214" s="53">
        <v>3434</v>
      </c>
      <c r="B214" s="85" t="s">
        <v>472</v>
      </c>
      <c r="C214" s="50" t="s">
        <v>473</v>
      </c>
      <c r="D214" s="242">
        <v>1387.08</v>
      </c>
      <c r="E214" s="242">
        <v>6.27</v>
      </c>
      <c r="F214" s="52">
        <f t="shared" si="31"/>
        <v>0.45202872220780344</v>
      </c>
    </row>
    <row r="215" spans="1:6" ht="12.75" customHeight="1" x14ac:dyDescent="0.2">
      <c r="A215" s="53">
        <v>35</v>
      </c>
      <c r="B215" s="85" t="s">
        <v>474</v>
      </c>
      <c r="C215" s="50" t="s">
        <v>475</v>
      </c>
      <c r="D215" s="51">
        <f t="shared" ref="D215:E215" si="48">D216+D219+D223</f>
        <v>10499.2</v>
      </c>
      <c r="E215" s="51">
        <f t="shared" si="48"/>
        <v>0</v>
      </c>
      <c r="F215" s="52">
        <f t="shared" si="31"/>
        <v>0</v>
      </c>
    </row>
    <row r="216" spans="1:6" ht="12.75" customHeight="1" x14ac:dyDescent="0.2">
      <c r="A216" s="53">
        <v>351</v>
      </c>
      <c r="B216" s="85" t="s">
        <v>476</v>
      </c>
      <c r="C216" s="50" t="s">
        <v>477</v>
      </c>
      <c r="D216" s="51">
        <f t="shared" ref="D216:E216" si="49">SUM(D217:D218)</f>
        <v>10499.2</v>
      </c>
      <c r="E216" s="51">
        <f t="shared" si="49"/>
        <v>0</v>
      </c>
      <c r="F216" s="52">
        <f t="shared" si="31"/>
        <v>0</v>
      </c>
    </row>
    <row r="217" spans="1:6" ht="12.75" customHeight="1" x14ac:dyDescent="0.2">
      <c r="A217" s="53">
        <v>3511</v>
      </c>
      <c r="B217" s="85" t="s">
        <v>478</v>
      </c>
      <c r="C217" s="50" t="s">
        <v>479</v>
      </c>
      <c r="D217" s="242">
        <v>10499.2</v>
      </c>
      <c r="E217" s="242">
        <v>0</v>
      </c>
      <c r="F217" s="52">
        <f t="shared" si="31"/>
        <v>0</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98041.02</v>
      </c>
      <c r="E224" s="51">
        <f t="shared" si="51"/>
        <v>158659.51999999999</v>
      </c>
      <c r="F224" s="52">
        <f t="shared" ref="F224:F235" si="52">IF(D224&lt;&gt;0,IF(E224/D224&gt;=100,"&gt;&gt;100",E224/D224*100),"-")</f>
        <v>161.82973208561069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63500</v>
      </c>
      <c r="F228" s="52" t="str">
        <f t="shared" si="52"/>
        <v>-</v>
      </c>
    </row>
    <row r="229" spans="1:6" ht="12.75" customHeight="1" x14ac:dyDescent="0.2">
      <c r="A229" s="53">
        <v>3621</v>
      </c>
      <c r="B229" s="85" t="s">
        <v>502</v>
      </c>
      <c r="C229" s="50" t="s">
        <v>503</v>
      </c>
      <c r="D229" s="242">
        <v>0</v>
      </c>
      <c r="E229" s="242">
        <v>63500</v>
      </c>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98041.02</v>
      </c>
      <c r="E247" s="51">
        <f t="shared" si="62"/>
        <v>95159.51999999999</v>
      </c>
      <c r="F247" s="52">
        <f t="shared" si="61"/>
        <v>97.060924090753019</v>
      </c>
    </row>
    <row r="248" spans="1:6" ht="12.75" customHeight="1" x14ac:dyDescent="0.2">
      <c r="A248" s="53" t="s">
        <v>540</v>
      </c>
      <c r="B248" s="85" t="s">
        <v>202</v>
      </c>
      <c r="C248" s="50" t="s">
        <v>540</v>
      </c>
      <c r="D248" s="242">
        <v>9240.17</v>
      </c>
      <c r="E248" s="242">
        <v>24001.599999999999</v>
      </c>
      <c r="F248" s="52">
        <f t="shared" si="61"/>
        <v>259.75279675590383</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88800.85</v>
      </c>
      <c r="E250" s="242">
        <v>71157.919999999998</v>
      </c>
      <c r="F250" s="52">
        <f t="shared" si="61"/>
        <v>80.132025763266896</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638602.35</v>
      </c>
      <c r="E252" s="51">
        <f t="shared" si="63"/>
        <v>489220.83</v>
      </c>
      <c r="F252" s="52">
        <f t="shared" ref="F252:F258" si="64">IF(D252&lt;&gt;0,IF(E252/D252&gt;=100,"&gt;&gt;100",E252/D252*100),"-")</f>
        <v>76.608053509355244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638602.35</v>
      </c>
      <c r="E259" s="51">
        <f t="shared" si="66"/>
        <v>489220.83</v>
      </c>
      <c r="F259" s="52">
        <f t="shared" ref="F259:F262" si="67">IF(D259&lt;&gt;0,IF(E259/D259&gt;=100,"&gt;&gt;100",E259/D259*100),"-")</f>
        <v>76.608053509355244</v>
      </c>
    </row>
    <row r="260" spans="1:6" ht="12.75" customHeight="1" x14ac:dyDescent="0.2">
      <c r="A260" s="53">
        <v>3721</v>
      </c>
      <c r="B260" s="85" t="s">
        <v>560</v>
      </c>
      <c r="C260" s="50" t="s">
        <v>561</v>
      </c>
      <c r="D260" s="242">
        <v>638602.35</v>
      </c>
      <c r="E260" s="242">
        <v>489220.83</v>
      </c>
      <c r="F260" s="52">
        <f t="shared" si="67"/>
        <v>76.608053509355244</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757766.11</v>
      </c>
      <c r="E263" s="51">
        <f t="shared" si="68"/>
        <v>982432.86</v>
      </c>
      <c r="F263" s="52">
        <f t="shared" ref="F263:F267" si="69">IF(D263&lt;&gt;0,IF(E263/D263&gt;=100,"&gt;&gt;100",E263/D263*100),"-")</f>
        <v>129.6485613483031</v>
      </c>
    </row>
    <row r="264" spans="1:6" ht="12.75" customHeight="1" x14ac:dyDescent="0.2">
      <c r="A264" s="53">
        <v>381</v>
      </c>
      <c r="B264" s="85" t="s">
        <v>568</v>
      </c>
      <c r="C264" s="50" t="s">
        <v>569</v>
      </c>
      <c r="D264" s="51">
        <f t="shared" ref="D264:E264" si="70">SUM(D265:D267)</f>
        <v>757766.11</v>
      </c>
      <c r="E264" s="51">
        <f t="shared" si="70"/>
        <v>982432.86</v>
      </c>
      <c r="F264" s="52">
        <f t="shared" si="69"/>
        <v>129.6485613483031</v>
      </c>
    </row>
    <row r="265" spans="1:6" ht="12.75" customHeight="1" x14ac:dyDescent="0.2">
      <c r="A265" s="53">
        <v>3811</v>
      </c>
      <c r="B265" s="85" t="s">
        <v>570</v>
      </c>
      <c r="C265" s="50" t="s">
        <v>571</v>
      </c>
      <c r="D265" s="242">
        <v>757766.11</v>
      </c>
      <c r="E265" s="242">
        <v>982432.86</v>
      </c>
      <c r="F265" s="52">
        <f t="shared" si="69"/>
        <v>129.6485613483031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25327921.460000001</v>
      </c>
      <c r="E289" s="51">
        <f t="shared" si="79"/>
        <v>27729078.169999998</v>
      </c>
      <c r="F289" s="52">
        <f t="shared" si="76"/>
        <v>109.48027540985589</v>
      </c>
    </row>
    <row r="290" spans="1:6" ht="12.75" customHeight="1" x14ac:dyDescent="0.2">
      <c r="A290" s="53" t="s">
        <v>609</v>
      </c>
      <c r="B290" s="85" t="s">
        <v>620</v>
      </c>
      <c r="C290" s="50" t="s">
        <v>621</v>
      </c>
      <c r="D290" s="51">
        <f>IF(D6&gt;=D289,D6-D289,0)</f>
        <v>5928476.4100000001</v>
      </c>
      <c r="E290" s="51">
        <f>IF(E6&gt;=E289,E6-E289,0)</f>
        <v>6615990.4200000055</v>
      </c>
      <c r="F290" s="52">
        <f t="shared" si="76"/>
        <v>111.5968077201138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3263363.54</v>
      </c>
      <c r="E292" s="242">
        <v>3687264.65</v>
      </c>
      <c r="F292" s="52">
        <f t="shared" si="76"/>
        <v>112.98969927205842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683037.44</v>
      </c>
      <c r="E294" s="242">
        <v>656513.91</v>
      </c>
      <c r="F294" s="52">
        <f t="shared" si="76"/>
        <v>96.116826333853695</v>
      </c>
    </row>
    <row r="295" spans="1:6" ht="24" x14ac:dyDescent="0.2">
      <c r="A295" s="53">
        <v>9661</v>
      </c>
      <c r="B295" s="85" t="s">
        <v>630</v>
      </c>
      <c r="C295" s="50" t="s">
        <v>631</v>
      </c>
      <c r="D295" s="242">
        <v>126483.66</v>
      </c>
      <c r="E295" s="242">
        <v>225442.7</v>
      </c>
      <c r="F295" s="52">
        <f t="shared" si="76"/>
        <v>178.23859619495514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1380.37</v>
      </c>
      <c r="E298" s="51">
        <f t="shared" si="80"/>
        <v>1361.19</v>
      </c>
      <c r="F298" s="52">
        <f t="shared" ref="F298:F418" si="81">IF(D298&lt;&gt;0,IF(E298/D298&gt;=100,"&gt;&gt;100",E298/D298*100),"-")</f>
        <v>98.61051746995372</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1380.37</v>
      </c>
      <c r="E311" s="51">
        <f t="shared" si="85"/>
        <v>1361.19</v>
      </c>
      <c r="F311" s="52">
        <f t="shared" si="81"/>
        <v>98.61051746995372</v>
      </c>
    </row>
    <row r="312" spans="1:6" ht="12.75" customHeight="1" x14ac:dyDescent="0.2">
      <c r="A312" s="53">
        <v>721</v>
      </c>
      <c r="B312" s="85" t="s">
        <v>663</v>
      </c>
      <c r="C312" s="50" t="s">
        <v>664</v>
      </c>
      <c r="D312" s="51">
        <f t="shared" ref="D312:E312" si="86">SUM(D313:D316)</f>
        <v>1380.37</v>
      </c>
      <c r="E312" s="51">
        <f t="shared" si="86"/>
        <v>781.19</v>
      </c>
      <c r="F312" s="52">
        <f t="shared" si="81"/>
        <v>56.592797583256669</v>
      </c>
    </row>
    <row r="313" spans="1:6" ht="12.75" customHeight="1" x14ac:dyDescent="0.2">
      <c r="A313" s="53">
        <v>7211</v>
      </c>
      <c r="B313" s="85" t="s">
        <v>665</v>
      </c>
      <c r="C313" s="50" t="s">
        <v>666</v>
      </c>
      <c r="D313" s="242">
        <v>1380.37</v>
      </c>
      <c r="E313" s="242">
        <v>781.19</v>
      </c>
      <c r="F313" s="52">
        <f t="shared" si="81"/>
        <v>56.592797583256669</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580</v>
      </c>
      <c r="F326" s="52" t="str">
        <f t="shared" si="81"/>
        <v>-</v>
      </c>
    </row>
    <row r="327" spans="1:6" ht="12.75" customHeight="1" x14ac:dyDescent="0.2">
      <c r="A327" s="53">
        <v>7231</v>
      </c>
      <c r="B327" s="85" t="s">
        <v>693</v>
      </c>
      <c r="C327" s="50" t="s">
        <v>694</v>
      </c>
      <c r="D327" s="242">
        <v>0</v>
      </c>
      <c r="E327" s="242">
        <v>580</v>
      </c>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5530457.4899999993</v>
      </c>
      <c r="E350" s="51">
        <f t="shared" si="95"/>
        <v>4115721.46</v>
      </c>
      <c r="F350" s="52">
        <f t="shared" si="81"/>
        <v>74.419186250720117</v>
      </c>
    </row>
    <row r="351" spans="1:6" ht="12.75" customHeight="1" x14ac:dyDescent="0.2">
      <c r="A351" s="53">
        <v>41</v>
      </c>
      <c r="B351" s="85" t="s">
        <v>741</v>
      </c>
      <c r="C351" s="50" t="s">
        <v>742</v>
      </c>
      <c r="D351" s="51">
        <f t="shared" ref="D351:E351" si="96">D352+D356</f>
        <v>22188.03</v>
      </c>
      <c r="E351" s="51">
        <f t="shared" si="96"/>
        <v>552</v>
      </c>
      <c r="F351" s="52">
        <f t="shared" si="81"/>
        <v>2.4878278963927847</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22188.03</v>
      </c>
      <c r="E356" s="51">
        <f t="shared" si="98"/>
        <v>552</v>
      </c>
      <c r="F356" s="52">
        <f t="shared" si="81"/>
        <v>2.4878278963927847</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22188.03</v>
      </c>
      <c r="E359" s="242">
        <v>552</v>
      </c>
      <c r="F359" s="52">
        <f t="shared" si="81"/>
        <v>2.4878278963927847</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647981.81999999995</v>
      </c>
      <c r="E363" s="51">
        <f t="shared" si="99"/>
        <v>888112.39999999991</v>
      </c>
      <c r="F363" s="52">
        <f t="shared" si="81"/>
        <v>137.05822796077828</v>
      </c>
    </row>
    <row r="364" spans="1:6" ht="12.75" customHeight="1" x14ac:dyDescent="0.2">
      <c r="A364" s="53">
        <v>421</v>
      </c>
      <c r="B364" s="85" t="s">
        <v>759</v>
      </c>
      <c r="C364" s="50" t="s">
        <v>760</v>
      </c>
      <c r="D364" s="51">
        <f t="shared" ref="D364:E364" si="100">SUM(D365:D368)</f>
        <v>19941.27</v>
      </c>
      <c r="E364" s="51">
        <f t="shared" si="100"/>
        <v>171322.22</v>
      </c>
      <c r="F364" s="52">
        <f t="shared" si="81"/>
        <v>859.13394683488059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16566.79</v>
      </c>
      <c r="E366" s="242">
        <v>168424.72</v>
      </c>
      <c r="F366" s="52">
        <f t="shared" si="81"/>
        <v>1016.6406407034796</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3374.48</v>
      </c>
      <c r="E368" s="242">
        <v>2897.5</v>
      </c>
      <c r="F368" s="52">
        <f t="shared" si="81"/>
        <v>85.865081434769209</v>
      </c>
    </row>
    <row r="369" spans="1:6" ht="12.75" customHeight="1" x14ac:dyDescent="0.2">
      <c r="A369" s="53">
        <v>422</v>
      </c>
      <c r="B369" s="85" t="s">
        <v>765</v>
      </c>
      <c r="C369" s="50" t="s">
        <v>766</v>
      </c>
      <c r="D369" s="51">
        <f t="shared" ref="D369:E369" si="101">SUM(D370:D377)</f>
        <v>465960.37</v>
      </c>
      <c r="E369" s="51">
        <f t="shared" si="101"/>
        <v>662704.47</v>
      </c>
      <c r="F369" s="52">
        <f t="shared" si="81"/>
        <v>142.22335474581237</v>
      </c>
    </row>
    <row r="370" spans="1:6" ht="12.75" customHeight="1" x14ac:dyDescent="0.2">
      <c r="A370" s="53">
        <v>4221</v>
      </c>
      <c r="B370" s="85" t="s">
        <v>675</v>
      </c>
      <c r="C370" s="50" t="s">
        <v>767</v>
      </c>
      <c r="D370" s="242">
        <v>205167.29</v>
      </c>
      <c r="E370" s="242">
        <v>109565.26</v>
      </c>
      <c r="F370" s="52">
        <f t="shared" si="81"/>
        <v>53.402888930296832</v>
      </c>
    </row>
    <row r="371" spans="1:6" ht="12.75" customHeight="1" x14ac:dyDescent="0.2">
      <c r="A371" s="53">
        <v>4222</v>
      </c>
      <c r="B371" s="85" t="s">
        <v>768</v>
      </c>
      <c r="C371" s="50" t="s">
        <v>769</v>
      </c>
      <c r="D371" s="242">
        <v>7685.19</v>
      </c>
      <c r="E371" s="242">
        <v>14274</v>
      </c>
      <c r="F371" s="52">
        <f t="shared" si="81"/>
        <v>185.73385954023257</v>
      </c>
    </row>
    <row r="372" spans="1:6" ht="12.75" customHeight="1" x14ac:dyDescent="0.2">
      <c r="A372" s="53">
        <v>4223</v>
      </c>
      <c r="B372" s="85" t="s">
        <v>679</v>
      </c>
      <c r="C372" s="50" t="s">
        <v>770</v>
      </c>
      <c r="D372" s="242">
        <v>59252.28</v>
      </c>
      <c r="E372" s="242">
        <v>146663.72</v>
      </c>
      <c r="F372" s="52">
        <f t="shared" si="81"/>
        <v>247.52417966025951</v>
      </c>
    </row>
    <row r="373" spans="1:6" ht="12.75" customHeight="1" x14ac:dyDescent="0.2">
      <c r="A373" s="53">
        <v>4224</v>
      </c>
      <c r="B373" s="85" t="s">
        <v>681</v>
      </c>
      <c r="C373" s="50" t="s">
        <v>771</v>
      </c>
      <c r="D373" s="242">
        <v>6777.11</v>
      </c>
      <c r="E373" s="242">
        <v>92134.63</v>
      </c>
      <c r="F373" s="52">
        <f t="shared" si="81"/>
        <v>1359.4973373606156</v>
      </c>
    </row>
    <row r="374" spans="1:6" ht="12.75" customHeight="1" x14ac:dyDescent="0.2">
      <c r="A374" s="53">
        <v>4225</v>
      </c>
      <c r="B374" s="85" t="s">
        <v>683</v>
      </c>
      <c r="C374" s="50" t="s">
        <v>772</v>
      </c>
      <c r="D374" s="242">
        <v>42948.65</v>
      </c>
      <c r="E374" s="242">
        <v>93006.15</v>
      </c>
      <c r="F374" s="52">
        <f t="shared" si="81"/>
        <v>216.55197544043872</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144129.85</v>
      </c>
      <c r="E376" s="242">
        <v>207060.71</v>
      </c>
      <c r="F376" s="52">
        <f t="shared" si="81"/>
        <v>143.66261395540201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65681.2</v>
      </c>
      <c r="E378" s="51">
        <f t="shared" si="102"/>
        <v>17285</v>
      </c>
      <c r="F378" s="52">
        <f t="shared" si="81"/>
        <v>26.316510660584765</v>
      </c>
    </row>
    <row r="379" spans="1:6" ht="12.75" customHeight="1" x14ac:dyDescent="0.2">
      <c r="A379" s="53">
        <v>4231</v>
      </c>
      <c r="B379" s="85" t="s">
        <v>693</v>
      </c>
      <c r="C379" s="50" t="s">
        <v>778</v>
      </c>
      <c r="D379" s="242">
        <v>57717.83</v>
      </c>
      <c r="E379" s="242">
        <v>17285</v>
      </c>
      <c r="F379" s="52">
        <f t="shared" si="81"/>
        <v>29.947418328097225</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7963.37</v>
      </c>
      <c r="E381" s="242">
        <v>0</v>
      </c>
      <c r="F381" s="52">
        <f t="shared" si="81"/>
        <v>0</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96398.98</v>
      </c>
      <c r="E383" s="51">
        <f t="shared" si="103"/>
        <v>34456.69</v>
      </c>
      <c r="F383" s="52">
        <f t="shared" si="81"/>
        <v>35.743832559224174</v>
      </c>
    </row>
    <row r="384" spans="1:6" ht="12.75" customHeight="1" x14ac:dyDescent="0.2">
      <c r="A384" s="53">
        <v>4241</v>
      </c>
      <c r="B384" s="85" t="s">
        <v>784</v>
      </c>
      <c r="C384" s="50" t="s">
        <v>785</v>
      </c>
      <c r="D384" s="242">
        <v>35323.17</v>
      </c>
      <c r="E384" s="242">
        <v>34456.69</v>
      </c>
      <c r="F384" s="52">
        <f t="shared" si="81"/>
        <v>97.546992526435204</v>
      </c>
    </row>
    <row r="385" spans="1:6" ht="12.75" customHeight="1" x14ac:dyDescent="0.2">
      <c r="A385" s="53">
        <v>4242</v>
      </c>
      <c r="B385" s="85" t="s">
        <v>705</v>
      </c>
      <c r="C385" s="50" t="s">
        <v>786</v>
      </c>
      <c r="D385" s="242">
        <v>61075.81</v>
      </c>
      <c r="E385" s="242">
        <v>0</v>
      </c>
      <c r="F385" s="52">
        <f t="shared" si="81"/>
        <v>0</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2344.02</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2344.02</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4860287.6399999997</v>
      </c>
      <c r="E402" s="51">
        <f t="shared" si="109"/>
        <v>3227057.06</v>
      </c>
      <c r="F402" s="52">
        <f t="shared" si="81"/>
        <v>66.396421344313694</v>
      </c>
    </row>
    <row r="403" spans="1:6" ht="12.75" customHeight="1" x14ac:dyDescent="0.2">
      <c r="A403" s="53">
        <v>451</v>
      </c>
      <c r="B403" s="85" t="s">
        <v>812</v>
      </c>
      <c r="C403" s="50" t="s">
        <v>813</v>
      </c>
      <c r="D403" s="242">
        <v>4228820.87</v>
      </c>
      <c r="E403" s="242">
        <v>2738598.3</v>
      </c>
      <c r="F403" s="52">
        <f t="shared" si="81"/>
        <v>64.760328805320142</v>
      </c>
    </row>
    <row r="404" spans="1:6" ht="12.75" customHeight="1" x14ac:dyDescent="0.2">
      <c r="A404" s="53">
        <v>452</v>
      </c>
      <c r="B404" s="85" t="s">
        <v>814</v>
      </c>
      <c r="C404" s="50" t="s">
        <v>815</v>
      </c>
      <c r="D404" s="242">
        <v>622856.38</v>
      </c>
      <c r="E404" s="242">
        <v>481739.66</v>
      </c>
      <c r="F404" s="52">
        <f t="shared" si="81"/>
        <v>77.343618122688255</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8610.39</v>
      </c>
      <c r="E406" s="242">
        <v>6719.1</v>
      </c>
      <c r="F406" s="52">
        <f t="shared" si="81"/>
        <v>78.034792849104406</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5529077.1199999992</v>
      </c>
      <c r="E408" s="51">
        <f t="shared" si="111"/>
        <v>4114360.27</v>
      </c>
      <c r="F408" s="52">
        <f t="shared" si="81"/>
        <v>74.413146727821385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31257778.240000002</v>
      </c>
      <c r="E412" s="51">
        <f>E6+E298</f>
        <v>34346429.780000001</v>
      </c>
      <c r="F412" s="52">
        <f t="shared" si="81"/>
        <v>109.88122545462143</v>
      </c>
    </row>
    <row r="413" spans="1:6" ht="12.75" customHeight="1" x14ac:dyDescent="0.2">
      <c r="A413" s="53" t="s">
        <v>609</v>
      </c>
      <c r="B413" s="85" t="s">
        <v>832</v>
      </c>
      <c r="C413" s="50" t="s">
        <v>833</v>
      </c>
      <c r="D413" s="51">
        <f t="shared" ref="D413:E413" si="112">D289+D350</f>
        <v>30858378.949999999</v>
      </c>
      <c r="E413" s="51">
        <f t="shared" si="112"/>
        <v>31844799.629999999</v>
      </c>
      <c r="F413" s="52">
        <f t="shared" si="81"/>
        <v>103.19660563375122</v>
      </c>
    </row>
    <row r="414" spans="1:6" ht="12.75" customHeight="1" x14ac:dyDescent="0.2">
      <c r="A414" s="53" t="s">
        <v>609</v>
      </c>
      <c r="B414" s="85" t="s">
        <v>834</v>
      </c>
      <c r="C414" s="50" t="s">
        <v>835</v>
      </c>
      <c r="D414" s="51">
        <f t="shared" ref="D414:E414" si="113">IF(D412&gt;=D413,D412-D413,0)</f>
        <v>399399.29000000283</v>
      </c>
      <c r="E414" s="51">
        <f t="shared" si="113"/>
        <v>2501630.1500000022</v>
      </c>
      <c r="F414" s="52">
        <f t="shared" si="81"/>
        <v>626.34817152528854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3263363.54</v>
      </c>
      <c r="E416" s="51">
        <f t="shared" si="115"/>
        <v>3687264.65</v>
      </c>
      <c r="F416" s="52">
        <f t="shared" si="81"/>
        <v>112.98969927205842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683037.44</v>
      </c>
      <c r="E418" s="62">
        <f t="shared" si="117"/>
        <v>656513.91</v>
      </c>
      <c r="F418" s="57">
        <f t="shared" si="81"/>
        <v>96.116826333853695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19908.419999999998</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19908.419999999998</v>
      </c>
      <c r="E580" s="51">
        <f t="shared" si="162"/>
        <v>0</v>
      </c>
      <c r="F580" s="52">
        <f t="shared" si="119"/>
        <v>0</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19908.419999999998</v>
      </c>
      <c r="E585" s="51">
        <f t="shared" si="164"/>
        <v>0</v>
      </c>
      <c r="F585" s="52">
        <f t="shared" si="119"/>
        <v>0</v>
      </c>
    </row>
    <row r="586" spans="1:6" ht="12.75" customHeight="1" x14ac:dyDescent="0.2">
      <c r="A586" s="53">
        <v>5321</v>
      </c>
      <c r="B586" s="85" t="s">
        <v>1171</v>
      </c>
      <c r="C586" s="50" t="s">
        <v>1172</v>
      </c>
      <c r="D586" s="242">
        <v>19908.419999999998</v>
      </c>
      <c r="E586" s="242"/>
      <c r="F586" s="52">
        <f t="shared" si="119"/>
        <v>0</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19908.419999999998</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31257778.240000002</v>
      </c>
      <c r="E639" s="51">
        <f t="shared" si="180"/>
        <v>34346429.780000001</v>
      </c>
      <c r="F639" s="52">
        <f t="shared" si="119"/>
        <v>109.88122545462143</v>
      </c>
    </row>
    <row r="640" spans="1:6" ht="12.75" customHeight="1" x14ac:dyDescent="0.2">
      <c r="A640" s="53" t="s">
        <v>609</v>
      </c>
      <c r="B640" s="85" t="s">
        <v>1278</v>
      </c>
      <c r="C640" s="50" t="s">
        <v>1279</v>
      </c>
      <c r="D640" s="51">
        <f t="shared" ref="D640:E640" si="181">D413+D528</f>
        <v>30878287.370000001</v>
      </c>
      <c r="E640" s="51">
        <f t="shared" si="181"/>
        <v>31844799.629999999</v>
      </c>
      <c r="F640" s="52">
        <f t="shared" si="119"/>
        <v>103.13007081130743</v>
      </c>
    </row>
    <row r="641" spans="1:6" ht="12.75" customHeight="1" x14ac:dyDescent="0.2">
      <c r="A641" s="53" t="s">
        <v>609</v>
      </c>
      <c r="B641" s="85" t="s">
        <v>1280</v>
      </c>
      <c r="C641" s="50" t="s">
        <v>1281</v>
      </c>
      <c r="D641" s="51">
        <f t="shared" ref="D641:E641" si="182">IF(D639&gt;=D640,D639-D640,0)</f>
        <v>379490.87000000104</v>
      </c>
      <c r="E641" s="51">
        <f t="shared" si="182"/>
        <v>2501630.1500000022</v>
      </c>
      <c r="F641" s="52">
        <f t="shared" si="119"/>
        <v>659.20693955034949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3263363.54</v>
      </c>
      <c r="E643" s="51">
        <f t="shared" si="184"/>
        <v>3687264.65</v>
      </c>
      <c r="F643" s="52">
        <f t="shared" si="119"/>
        <v>112.98969927205842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3642854.4100000011</v>
      </c>
      <c r="E645" s="51">
        <f t="shared" si="186"/>
        <v>6188894.8000000026</v>
      </c>
      <c r="F645" s="52">
        <f t="shared" si="119"/>
        <v>169.89135725575156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1433965.82</v>
      </c>
      <c r="E647" s="243">
        <v>1655126.91</v>
      </c>
      <c r="F647" s="57">
        <f t="shared" si="119"/>
        <v>115.42303776808292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4589527.6500000004</v>
      </c>
      <c r="E649" s="242">
        <v>5626156.8799999999</v>
      </c>
      <c r="F649" s="52">
        <f t="shared" ref="F649:F724" si="188">IF(D649&lt;&gt;0,IF(E649/D649&gt;=100,"&gt;&gt;100",E649/D649*100),"-")</f>
        <v>122.58683919248203</v>
      </c>
    </row>
    <row r="650" spans="1:6" ht="12.75" customHeight="1" x14ac:dyDescent="0.2">
      <c r="A650" s="53" t="s">
        <v>1297</v>
      </c>
      <c r="B650" s="85" t="s">
        <v>1298</v>
      </c>
      <c r="C650" s="50" t="s">
        <v>1297</v>
      </c>
      <c r="D650" s="242">
        <v>23428480.59</v>
      </c>
      <c r="E650" s="242">
        <v>25680504.649999999</v>
      </c>
      <c r="F650" s="52">
        <f t="shared" si="188"/>
        <v>109.61233508655799</v>
      </c>
    </row>
    <row r="651" spans="1:6" ht="12.75" customHeight="1" x14ac:dyDescent="0.2">
      <c r="A651" s="53" t="s">
        <v>1299</v>
      </c>
      <c r="B651" s="85" t="s">
        <v>1300</v>
      </c>
      <c r="C651" s="50" t="s">
        <v>1299</v>
      </c>
      <c r="D651" s="242">
        <v>22391851.390000001</v>
      </c>
      <c r="E651" s="242">
        <v>24843120.149999999</v>
      </c>
      <c r="F651" s="52">
        <f t="shared" si="188"/>
        <v>110.94714642977092</v>
      </c>
    </row>
    <row r="652" spans="1:6" ht="24" x14ac:dyDescent="0.2">
      <c r="A652" s="53">
        <v>11</v>
      </c>
      <c r="B652" s="85" t="s">
        <v>1301</v>
      </c>
      <c r="C652" s="50" t="s">
        <v>1302</v>
      </c>
      <c r="D652" s="51">
        <f t="shared" ref="D652:E652" si="189">+D649+D650-D651</f>
        <v>5626156.8500000015</v>
      </c>
      <c r="E652" s="51">
        <f t="shared" si="189"/>
        <v>6463541.379999999</v>
      </c>
      <c r="F652" s="52">
        <f t="shared" si="188"/>
        <v>114.88377505863522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626</v>
      </c>
      <c r="E654" s="262">
        <v>641</v>
      </c>
      <c r="F654" s="52">
        <f t="shared" si="188"/>
        <v>102.39616613418529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605</v>
      </c>
      <c r="E656" s="262">
        <v>621</v>
      </c>
      <c r="F656" s="52">
        <f t="shared" si="188"/>
        <v>102.64462809917356</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299850.51</v>
      </c>
      <c r="E675" s="242"/>
      <c r="F675" s="52">
        <f t="shared" si="188"/>
        <v>0</v>
      </c>
    </row>
    <row r="676" spans="1:6" ht="24" x14ac:dyDescent="0.2">
      <c r="A676" s="53">
        <v>63613</v>
      </c>
      <c r="B676" s="232" t="s">
        <v>1350</v>
      </c>
      <c r="C676" s="50" t="s">
        <v>1351</v>
      </c>
      <c r="D676" s="242">
        <v>200622.65</v>
      </c>
      <c r="E676" s="242">
        <v>130715.01</v>
      </c>
      <c r="F676" s="52">
        <f t="shared" si="188"/>
        <v>65.154662247757173</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184891.91</v>
      </c>
      <c r="E695" s="242">
        <v>507088.39</v>
      </c>
      <c r="F695" s="52">
        <f t="shared" si="188"/>
        <v>274.26207560947364</v>
      </c>
    </row>
    <row r="696" spans="1:6" ht="24" x14ac:dyDescent="0.2">
      <c r="A696" s="53" t="s">
        <v>1375</v>
      </c>
      <c r="B696" s="232" t="s">
        <v>1376</v>
      </c>
      <c r="C696" s="50" t="s">
        <v>1375</v>
      </c>
      <c r="D696" s="242">
        <v>46094.76</v>
      </c>
      <c r="E696" s="242">
        <v>35755.919999999998</v>
      </c>
      <c r="F696" s="52">
        <f t="shared" si="188"/>
        <v>77.5704657102022</v>
      </c>
    </row>
    <row r="697" spans="1:6" ht="24" x14ac:dyDescent="0.2">
      <c r="A697" s="53" t="s">
        <v>1377</v>
      </c>
      <c r="B697" s="232" t="s">
        <v>1378</v>
      </c>
      <c r="C697" s="50" t="s">
        <v>1377</v>
      </c>
      <c r="D697" s="242">
        <v>4574.95</v>
      </c>
      <c r="E697" s="242">
        <v>3548.35</v>
      </c>
      <c r="F697" s="52">
        <f t="shared" si="188"/>
        <v>77.560410496289578</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1826686.36</v>
      </c>
      <c r="E710" s="242">
        <v>1642679.53</v>
      </c>
      <c r="F710" s="52">
        <f t="shared" si="188"/>
        <v>89.926741994175714</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23572.74</v>
      </c>
      <c r="E716" s="242">
        <v>19555.02</v>
      </c>
      <c r="F716" s="52">
        <f t="shared" si="188"/>
        <v>82.956075534706613</v>
      </c>
    </row>
    <row r="717" spans="1:6" ht="12.75" customHeight="1" x14ac:dyDescent="0.2">
      <c r="A717" s="53">
        <v>31215</v>
      </c>
      <c r="B717" s="85" t="s">
        <v>1414</v>
      </c>
      <c r="C717" s="50" t="s">
        <v>1415</v>
      </c>
      <c r="D717" s="242">
        <v>32151.94</v>
      </c>
      <c r="E717" s="242">
        <v>10622.85</v>
      </c>
      <c r="F717" s="52">
        <f t="shared" si="188"/>
        <v>33.03953042957906</v>
      </c>
    </row>
    <row r="718" spans="1:6" ht="12.75" customHeight="1" x14ac:dyDescent="0.2">
      <c r="A718" s="53">
        <v>32121</v>
      </c>
      <c r="B718" s="85" t="s">
        <v>1416</v>
      </c>
      <c r="C718" s="50" t="s">
        <v>1417</v>
      </c>
      <c r="D718" s="242">
        <v>222649.76</v>
      </c>
      <c r="E718" s="242">
        <v>275276.55</v>
      </c>
      <c r="F718" s="52">
        <f t="shared" si="188"/>
        <v>123.63658060983312</v>
      </c>
    </row>
    <row r="719" spans="1:6" ht="12.75" customHeight="1" x14ac:dyDescent="0.2">
      <c r="A719" s="53" t="s">
        <v>1418</v>
      </c>
      <c r="B719" s="85" t="s">
        <v>1419</v>
      </c>
      <c r="C719" s="50" t="s">
        <v>1418</v>
      </c>
      <c r="D719" s="242">
        <v>3999.94</v>
      </c>
      <c r="E719" s="242">
        <v>2000</v>
      </c>
      <c r="F719" s="52">
        <f t="shared" si="188"/>
        <v>50.000750011250176</v>
      </c>
    </row>
    <row r="720" spans="1:6" ht="12.75" customHeight="1" x14ac:dyDescent="0.2">
      <c r="A720" s="53" t="s">
        <v>1420</v>
      </c>
      <c r="B720" s="85" t="s">
        <v>1421</v>
      </c>
      <c r="C720" s="50" t="s">
        <v>1420</v>
      </c>
      <c r="D720" s="242">
        <v>19066.18</v>
      </c>
      <c r="E720" s="242">
        <v>43816.99</v>
      </c>
      <c r="F720" s="52">
        <f t="shared" si="188"/>
        <v>229.81525402571461</v>
      </c>
    </row>
    <row r="721" spans="1:6" ht="12.75" customHeight="1" x14ac:dyDescent="0.2">
      <c r="A721" s="53" t="s">
        <v>1422</v>
      </c>
      <c r="B721" s="85" t="s">
        <v>1423</v>
      </c>
      <c r="C721" s="50" t="s">
        <v>1422</v>
      </c>
      <c r="D721" s="242">
        <v>122989.53</v>
      </c>
      <c r="E721" s="242">
        <v>274513.01</v>
      </c>
      <c r="F721" s="52">
        <f t="shared" si="188"/>
        <v>223.20030818883527</v>
      </c>
    </row>
    <row r="722" spans="1:6" ht="12.75" customHeight="1" x14ac:dyDescent="0.2">
      <c r="A722" s="53" t="s">
        <v>1424</v>
      </c>
      <c r="B722" s="85" t="s">
        <v>1425</v>
      </c>
      <c r="C722" s="50" t="s">
        <v>1424</v>
      </c>
      <c r="D722" s="242">
        <v>509511.88</v>
      </c>
      <c r="E722" s="242">
        <v>508666.82</v>
      </c>
      <c r="F722" s="52">
        <f t="shared" si="188"/>
        <v>99.834143219584988</v>
      </c>
    </row>
    <row r="723" spans="1:6" ht="12.75" customHeight="1" x14ac:dyDescent="0.2">
      <c r="A723" s="53" t="s">
        <v>1426</v>
      </c>
      <c r="B723" s="85" t="s">
        <v>1427</v>
      </c>
      <c r="C723" s="50" t="s">
        <v>1426</v>
      </c>
      <c r="D723" s="242">
        <v>158472.97</v>
      </c>
      <c r="E723" s="242">
        <v>162291.68</v>
      </c>
      <c r="F723" s="52">
        <f t="shared" si="188"/>
        <v>102.40969169694995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12841.81</v>
      </c>
      <c r="E725" s="242">
        <v>172.54</v>
      </c>
      <c r="F725" s="52">
        <f t="shared" ref="F725:F979" si="190">IF(D725&lt;&gt;0,IF(E725/D725&gt;=100,"&gt;&gt;100",E725/D725*100),"-")</f>
        <v>1.3435800716565656</v>
      </c>
    </row>
    <row r="726" spans="1:6" ht="12.75" customHeight="1" x14ac:dyDescent="0.2">
      <c r="A726" s="53" t="s">
        <v>1432</v>
      </c>
      <c r="B726" s="85" t="s">
        <v>1433</v>
      </c>
      <c r="C726" s="50" t="s">
        <v>1432</v>
      </c>
      <c r="D726" s="242">
        <v>15297.65</v>
      </c>
      <c r="E726" s="242">
        <v>10252.01</v>
      </c>
      <c r="F726" s="52">
        <f t="shared" si="190"/>
        <v>67.01689475180828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638602.35</v>
      </c>
      <c r="E819" s="242">
        <v>489220.83</v>
      </c>
      <c r="F819" s="52">
        <f t="shared" si="190"/>
        <v>76.608053509355244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750791.53</v>
      </c>
      <c r="E829" s="242">
        <v>977577.03</v>
      </c>
      <c r="F829" s="52">
        <f t="shared" si="190"/>
        <v>130.20618786149598</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29"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37366072.31000001</v>
      </c>
      <c r="E6" s="229">
        <f t="shared" si="0"/>
        <v>41469898.210000001</v>
      </c>
      <c r="F6" s="230">
        <f t="shared" ref="F6:F260" si="1">IF(D6&gt;0,IF(E6/D6&gt;=100,"&gt;&gt;100",E6/D6*100),"-")</f>
        <v>110.98275961667427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29335788.260000005</v>
      </c>
      <c r="E7" s="104">
        <f t="shared" si="2"/>
        <v>32457427.73</v>
      </c>
      <c r="F7" s="93">
        <f t="shared" si="1"/>
        <v>110.64106218088716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2052003.2699999998</v>
      </c>
      <c r="E8" s="104">
        <f>E9+E10-E11</f>
        <v>2019885.9399999995</v>
      </c>
      <c r="F8" s="93">
        <f t="shared" si="1"/>
        <v>98.434830466912445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860101.44</v>
      </c>
      <c r="E9" s="247">
        <v>860101.46</v>
      </c>
      <c r="F9" s="93">
        <f t="shared" si="1"/>
        <v>100.00000232530712</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1829075.38</v>
      </c>
      <c r="E10" s="247">
        <v>1829627.39</v>
      </c>
      <c r="F10" s="93">
        <f t="shared" si="1"/>
        <v>100.03017972938875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637173.55000000005</v>
      </c>
      <c r="E11" s="247">
        <v>669842.91</v>
      </c>
      <c r="F11" s="93">
        <f t="shared" si="1"/>
        <v>105.12723103462156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22607527.500000004</v>
      </c>
      <c r="E12" s="104">
        <f t="shared" si="3"/>
        <v>30215882.020000003</v>
      </c>
      <c r="F12" s="93">
        <f t="shared" si="1"/>
        <v>133.6540761478671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20124429.400000002</v>
      </c>
      <c r="E13" s="104">
        <f t="shared" si="4"/>
        <v>27169655.620000001</v>
      </c>
      <c r="F13" s="93">
        <f t="shared" si="1"/>
        <v>135.00832783860199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144840.79999999999</v>
      </c>
      <c r="E14" s="247">
        <v>144840.79999999999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23029952.07</v>
      </c>
      <c r="E15" s="247">
        <v>30394140.59</v>
      </c>
      <c r="F15" s="93">
        <f t="shared" si="1"/>
        <v>131.97656902461802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1030708.01</v>
      </c>
      <c r="E17" s="247">
        <v>1033605.51</v>
      </c>
      <c r="F17" s="93">
        <f t="shared" si="1"/>
        <v>100.28111744275665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4081071.48</v>
      </c>
      <c r="E18" s="247">
        <v>4402931.28</v>
      </c>
      <c r="F18" s="93">
        <f t="shared" si="1"/>
        <v>107.88664941492279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2106765.0099999998</v>
      </c>
      <c r="E19" s="104">
        <f t="shared" si="5"/>
        <v>2707797.8000000017</v>
      </c>
      <c r="F19" s="93">
        <f t="shared" si="1"/>
        <v>128.52870572404285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4839703.51</v>
      </c>
      <c r="E20" s="247">
        <v>5288496.6100000003</v>
      </c>
      <c r="F20" s="93">
        <f t="shared" si="1"/>
        <v>109.27315276798848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317946.67</v>
      </c>
      <c r="E21" s="247">
        <v>316286.08000000002</v>
      </c>
      <c r="F21" s="93">
        <f t="shared" si="1"/>
        <v>99.477714297180725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727861.95</v>
      </c>
      <c r="E22" s="247">
        <v>881270.66</v>
      </c>
      <c r="F22" s="93">
        <f t="shared" si="1"/>
        <v>121.07662174125191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372115.65</v>
      </c>
      <c r="E23" s="247">
        <v>464250.28</v>
      </c>
      <c r="F23" s="93">
        <f t="shared" si="1"/>
        <v>124.75967619206556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248067.5</v>
      </c>
      <c r="E24" s="247">
        <v>341073.65</v>
      </c>
      <c r="F24" s="93">
        <f t="shared" si="1"/>
        <v>137.49227528797607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58840.44</v>
      </c>
      <c r="E25" s="247">
        <v>58840.44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2164735.44</v>
      </c>
      <c r="E26" s="247">
        <v>2380043.9500000002</v>
      </c>
      <c r="F26" s="93">
        <f t="shared" si="1"/>
        <v>109.94618122942543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6622506.1500000004</v>
      </c>
      <c r="E28" s="247">
        <v>7022463.8700000001</v>
      </c>
      <c r="F28" s="93">
        <f t="shared" si="1"/>
        <v>106.03937106196571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89037.099999999991</v>
      </c>
      <c r="E29" s="104">
        <f t="shared" si="6"/>
        <v>90818.01999999999</v>
      </c>
      <c r="F29" s="93">
        <f t="shared" si="1"/>
        <v>102.00019991666396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107322.65</v>
      </c>
      <c r="E30" s="247">
        <v>74027.31</v>
      </c>
      <c r="F30" s="93">
        <f t="shared" si="1"/>
        <v>68.976408987292061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62367.839999999997</v>
      </c>
      <c r="E32" s="247">
        <v>62367.839999999997</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80653.39</v>
      </c>
      <c r="E34" s="247">
        <v>45577.13</v>
      </c>
      <c r="F34" s="93">
        <f t="shared" si="1"/>
        <v>56.509875158378343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145316.21999999997</v>
      </c>
      <c r="E35" s="104">
        <f t="shared" si="7"/>
        <v>129277.81999999983</v>
      </c>
      <c r="F35" s="93">
        <f t="shared" si="1"/>
        <v>88.963104049912573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1478188.11</v>
      </c>
      <c r="E36" s="247">
        <v>1512575.38</v>
      </c>
      <c r="F36" s="93">
        <f t="shared" si="1"/>
        <v>102.32631217687171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31146.98</v>
      </c>
      <c r="E37" s="247">
        <v>31146.98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514.91</v>
      </c>
      <c r="E39" s="247">
        <v>514.91</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1364533.78</v>
      </c>
      <c r="E40" s="247">
        <v>1414959.45</v>
      </c>
      <c r="F40" s="93">
        <f t="shared" si="1"/>
        <v>103.69545047100262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79821.570000000007</v>
      </c>
      <c r="E41" s="104">
        <f t="shared" si="8"/>
        <v>79821.570000000007</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103777.97</v>
      </c>
      <c r="E42" s="247">
        <v>103777.97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23956.400000000001</v>
      </c>
      <c r="E44" s="247">
        <v>23956.400000000001</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62158.200000000012</v>
      </c>
      <c r="E45" s="104">
        <f t="shared" si="9"/>
        <v>38511.189999999973</v>
      </c>
      <c r="F45" s="93">
        <f t="shared" si="1"/>
        <v>61.95673298132823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274655.45</v>
      </c>
      <c r="E47" s="247">
        <v>276999.46999999997</v>
      </c>
      <c r="F47" s="93">
        <f t="shared" si="1"/>
        <v>100.85344019206607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212497.25</v>
      </c>
      <c r="E50" s="247">
        <v>238488.28</v>
      </c>
      <c r="F50" s="93">
        <f t="shared" si="1"/>
        <v>112.23123122769825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468194.52</v>
      </c>
      <c r="E54" s="247">
        <v>517901.72</v>
      </c>
      <c r="F54" s="93">
        <f t="shared" si="1"/>
        <v>110.61678381028466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468194.52</v>
      </c>
      <c r="E55" s="247">
        <v>517901.72</v>
      </c>
      <c r="F55" s="93">
        <f t="shared" si="1"/>
        <v>110.61678381028466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4671358.6900000004</v>
      </c>
      <c r="E56" s="104">
        <f t="shared" si="11"/>
        <v>221659.77</v>
      </c>
      <c r="F56" s="93">
        <f t="shared" si="1"/>
        <v>4.7450813501970659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4671358.6900000004</v>
      </c>
      <c r="E57" s="247">
        <v>221659.77</v>
      </c>
      <c r="F57" s="93">
        <f t="shared" si="1"/>
        <v>4.7450813501970659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4898.8</v>
      </c>
      <c r="E63" s="104">
        <f t="shared" si="12"/>
        <v>0</v>
      </c>
      <c r="F63" s="93">
        <f t="shared" si="1"/>
        <v>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4898.8</v>
      </c>
      <c r="E64" s="247"/>
      <c r="F64" s="93">
        <f t="shared" si="1"/>
        <v>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8030284.0500000017</v>
      </c>
      <c r="E68" s="104">
        <f t="shared" si="13"/>
        <v>9012470.4800000004</v>
      </c>
      <c r="F68" s="93">
        <f t="shared" si="1"/>
        <v>112.23102973549234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5626156.8500000006</v>
      </c>
      <c r="E69" s="104">
        <f t="shared" si="14"/>
        <v>6463541.3799999999</v>
      </c>
      <c r="F69" s="93">
        <f t="shared" si="1"/>
        <v>114.88377505863525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5620338.2400000002</v>
      </c>
      <c r="E70" s="104">
        <f t="shared" si="15"/>
        <v>6457696.3700000001</v>
      </c>
      <c r="F70" s="93">
        <f t="shared" si="1"/>
        <v>114.89871417418465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5620338.2400000002</v>
      </c>
      <c r="E72" s="247">
        <v>6457696.3700000001</v>
      </c>
      <c r="F72" s="93">
        <f t="shared" si="1"/>
        <v>114.89871417418465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5818.61</v>
      </c>
      <c r="E76" s="247">
        <v>5845.01</v>
      </c>
      <c r="F76" s="93">
        <f t="shared" si="1"/>
        <v>100.45371660929329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153272.99</v>
      </c>
      <c r="E78" s="104">
        <f>E79+SUM(E82:E84)-E85+E86</f>
        <v>114800.11</v>
      </c>
      <c r="F78" s="93">
        <f t="shared" si="1"/>
        <v>74.899113013975921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24546.54</v>
      </c>
      <c r="E82" s="247">
        <v>12604.26</v>
      </c>
      <c r="F82" s="93">
        <f t="shared" si="1"/>
        <v>51.348418147730804</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158.96</v>
      </c>
      <c r="E83" s="247">
        <v>708.96</v>
      </c>
      <c r="F83" s="93">
        <f t="shared" si="1"/>
        <v>445.9989934574736</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139.75</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128427.74</v>
      </c>
      <c r="E86" s="247">
        <v>101486.89</v>
      </c>
      <c r="F86" s="93">
        <f t="shared" si="1"/>
        <v>79.022561636605914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1566.13</v>
      </c>
      <c r="E87" s="104">
        <f t="shared" si="17"/>
        <v>0</v>
      </c>
      <c r="F87" s="93">
        <f t="shared" si="1"/>
        <v>0</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1566.13</v>
      </c>
      <c r="E88" s="104">
        <f t="shared" si="18"/>
        <v>0</v>
      </c>
      <c r="F88" s="93">
        <f t="shared" si="1"/>
        <v>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1566.13</v>
      </c>
      <c r="E93" s="247"/>
      <c r="F93" s="93">
        <f t="shared" si="1"/>
        <v>0</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100869.33</v>
      </c>
      <c r="E134" s="104">
        <f t="shared" si="23"/>
        <v>100869.33</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100869.33</v>
      </c>
      <c r="E135" s="104">
        <f t="shared" si="24"/>
        <v>100869.33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100869.33</v>
      </c>
      <c r="E139" s="247">
        <v>100869.33</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697410.70000000007</v>
      </c>
      <c r="E146" s="104">
        <f t="shared" si="26"/>
        <v>663322.51</v>
      </c>
      <c r="F146" s="93">
        <f t="shared" si="1"/>
        <v>95.112178519773209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838024.1</v>
      </c>
      <c r="E159" s="247">
        <v>774954.48</v>
      </c>
      <c r="F159" s="93">
        <f t="shared" si="1"/>
        <v>92.474008802372154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187985.7</v>
      </c>
      <c r="E160" s="247">
        <v>294508.05</v>
      </c>
      <c r="F160" s="93">
        <f t="shared" si="1"/>
        <v>156.66513463524086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15700.28</v>
      </c>
      <c r="E161" s="247"/>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344299.38</v>
      </c>
      <c r="E163" s="247">
        <v>406140.02</v>
      </c>
      <c r="F163" s="93">
        <f t="shared" si="1"/>
        <v>117.96129868139758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17042.23</v>
      </c>
      <c r="E164" s="104">
        <f t="shared" si="28"/>
        <v>14810.24</v>
      </c>
      <c r="F164" s="93">
        <f t="shared" si="1"/>
        <v>86.903181097778869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17042.23</v>
      </c>
      <c r="E166" s="247">
        <v>14810.24</v>
      </c>
      <c r="F166" s="93">
        <f t="shared" si="1"/>
        <v>86.903181097778869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1433965.82</v>
      </c>
      <c r="E170" s="104">
        <f t="shared" si="29"/>
        <v>1655126.91</v>
      </c>
      <c r="F170" s="93">
        <f t="shared" si="1"/>
        <v>115.42303776808292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1433965.82</v>
      </c>
      <c r="E171" s="247">
        <v>1655126.91</v>
      </c>
      <c r="F171" s="93">
        <f t="shared" si="1"/>
        <v>115.42303776808292</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37366072.31000001</v>
      </c>
      <c r="E175" s="104">
        <f t="shared" si="30"/>
        <v>41469898.210000001</v>
      </c>
      <c r="F175" s="93">
        <f t="shared" si="1"/>
        <v>110.98275961667427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3554219.7700000005</v>
      </c>
      <c r="E176" s="104">
        <f t="shared" si="31"/>
        <v>2019121.31</v>
      </c>
      <c r="F176" s="93">
        <f t="shared" si="1"/>
        <v>56.809129447839403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2897625.0300000003</v>
      </c>
      <c r="E177" s="104">
        <f t="shared" si="32"/>
        <v>1998203.58</v>
      </c>
      <c r="F177" s="93">
        <f t="shared" si="1"/>
        <v>68.960046911245783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1413373.6</v>
      </c>
      <c r="E178" s="247">
        <v>1631435.08</v>
      </c>
      <c r="F178" s="93">
        <f t="shared" si="1"/>
        <v>115.4284387369341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299419.77</v>
      </c>
      <c r="E179" s="247">
        <v>267553.51</v>
      </c>
      <c r="F179" s="93">
        <f t="shared" si="1"/>
        <v>89.3573293440176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42.64</v>
      </c>
      <c r="E180" s="104">
        <f t="shared" si="33"/>
        <v>162.6</v>
      </c>
      <c r="F180" s="93">
        <f t="shared" si="1"/>
        <v>381.33208255159474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42.64</v>
      </c>
      <c r="E183" s="247">
        <v>162.6</v>
      </c>
      <c r="F183" s="93">
        <f t="shared" si="1"/>
        <v>381.33208255159474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3716.24</v>
      </c>
      <c r="E186" s="247">
        <v>7366.13</v>
      </c>
      <c r="F186" s="93">
        <f t="shared" si="1"/>
        <v>198.21459324478508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1181072.78</v>
      </c>
      <c r="E188" s="247">
        <v>91686.26</v>
      </c>
      <c r="F188" s="93">
        <f t="shared" si="1"/>
        <v>7.7629644466109866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656594.74</v>
      </c>
      <c r="E189" s="247">
        <v>20917.73</v>
      </c>
      <c r="F189" s="93">
        <f t="shared" si="1"/>
        <v>3.1857900658783835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33811852.540000007</v>
      </c>
      <c r="E237" s="104">
        <f t="shared" si="41"/>
        <v>39450776.899999999</v>
      </c>
      <c r="F237" s="93">
        <f t="shared" si="1"/>
        <v>116.67735996816219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29463874.980000004</v>
      </c>
      <c r="E238" s="104">
        <f t="shared" si="42"/>
        <v>32585514.469999999</v>
      </c>
      <c r="F238" s="93">
        <f t="shared" si="1"/>
        <v>110.59480293111126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29463874.980000004</v>
      </c>
      <c r="E239" s="104">
        <f t="shared" si="43"/>
        <v>32585514.469999999</v>
      </c>
      <c r="F239" s="93">
        <f t="shared" si="1"/>
        <v>110.59480293111126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9642092.1300000008</v>
      </c>
      <c r="E240" s="247">
        <v>9320780.2400000002</v>
      </c>
      <c r="F240" s="93">
        <f t="shared" si="1"/>
        <v>96.667612322430685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19821782.850000001</v>
      </c>
      <c r="E241" s="247">
        <v>23264734.23</v>
      </c>
      <c r="F241" s="93">
        <f t="shared" si="1"/>
        <v>117.36953434539315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3642854.41</v>
      </c>
      <c r="E245" s="104">
        <f t="shared" si="45"/>
        <v>6188894.8000000007</v>
      </c>
      <c r="F245" s="93">
        <f t="shared" si="1"/>
        <v>169.89135725575156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4906163.38</v>
      </c>
      <c r="E246" s="104">
        <f t="shared" si="46"/>
        <v>10303255.07</v>
      </c>
      <c r="F246" s="93">
        <f t="shared" si="1"/>
        <v>210.00635877723261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4906163.38</v>
      </c>
      <c r="E247" s="247">
        <v>10303255.07</v>
      </c>
      <c r="F247" s="93">
        <f t="shared" si="1"/>
        <v>210.00635877723261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1263308.97</v>
      </c>
      <c r="E250" s="104">
        <f t="shared" si="47"/>
        <v>4114360.27</v>
      </c>
      <c r="F250" s="93">
        <f t="shared" si="1"/>
        <v>325.68123615872054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1243400.55</v>
      </c>
      <c r="E252" s="247">
        <v>4114360.27</v>
      </c>
      <c r="F252" s="93">
        <f t="shared" si="1"/>
        <v>330.8958058607904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19908.419999999998</v>
      </c>
      <c r="E253" s="247"/>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683037.44</v>
      </c>
      <c r="E255" s="247">
        <v>656513.91</v>
      </c>
      <c r="F255" s="93">
        <f t="shared" si="1"/>
        <v>96.116826333853695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22085.71</v>
      </c>
      <c r="E256" s="247">
        <v>19853.72</v>
      </c>
      <c r="F256" s="93">
        <f t="shared" si="1"/>
        <v>89.893963110083405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120374.08</v>
      </c>
      <c r="E259" s="104">
        <f t="shared" si="49"/>
        <v>50447.47</v>
      </c>
      <c r="F259" s="93">
        <f t="shared" si="1"/>
        <v>41.908914277891057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120374.08</v>
      </c>
      <c r="E260" s="248">
        <v>50447.47</v>
      </c>
      <c r="F260" s="97">
        <f t="shared" si="1"/>
        <v>41.908914277891057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1566.13</v>
      </c>
      <c r="E262" s="247"/>
      <c r="F262" s="93">
        <f t="shared" ref="F262:F322" si="50">IF(D262&gt;0,IF(E262/D262&gt;=100,"&gt;&gt;100",E262/D262*100),"-")</f>
        <v>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959198.9</v>
      </c>
      <c r="E264" s="247">
        <v>1024071.45</v>
      </c>
      <c r="F264" s="93">
        <f t="shared" si="50"/>
        <v>106.76320104203623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82511.179999999993</v>
      </c>
      <c r="E265" s="247">
        <v>45391.08</v>
      </c>
      <c r="F265" s="93">
        <f t="shared" si="50"/>
        <v>55.012035944704706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17042.23</v>
      </c>
      <c r="E267" s="247">
        <v>14810.24</v>
      </c>
      <c r="F267" s="93">
        <f t="shared" si="50"/>
        <v>86.903181097778869</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61981.78</v>
      </c>
      <c r="E268" s="247">
        <v>101486.89</v>
      </c>
      <c r="F268" s="93">
        <f t="shared" si="50"/>
        <v>163.73664970576837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717.78</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4411.21</v>
      </c>
      <c r="E270" s="247"/>
      <c r="F270" s="93">
        <f t="shared" si="50"/>
        <v>0</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61316.97</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178360.39</v>
      </c>
      <c r="E287" s="247">
        <v>43431.27</v>
      </c>
      <c r="F287" s="93">
        <f t="shared" si="50"/>
        <v>24.350288760862206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2719264.64</v>
      </c>
      <c r="E288" s="247">
        <v>1954772.31</v>
      </c>
      <c r="F288" s="93">
        <f t="shared" si="50"/>
        <v>71.886063652855796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18758.189999999999</v>
      </c>
      <c r="E289" s="247">
        <v>17180.03</v>
      </c>
      <c r="F289" s="93">
        <f t="shared" si="50"/>
        <v>91.586821543016669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637836.55000000005</v>
      </c>
      <c r="E290" s="247">
        <v>3737.7</v>
      </c>
      <c r="F290" s="93">
        <f t="shared" si="50"/>
        <v>0.5859965221497575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905395.97</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57075.26</v>
      </c>
      <c r="E299" s="247"/>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129.55000000000001</v>
      </c>
      <c r="E301" s="247"/>
      <c r="F301" s="93">
        <f t="shared" si="50"/>
        <v>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B145" sqref="B14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30858378.949999999</v>
      </c>
      <c r="E114" s="81">
        <f t="shared" si="22"/>
        <v>31844799.629999999</v>
      </c>
      <c r="F114" s="63">
        <f t="shared" si="1"/>
        <v>103.19660563375122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30858378.949999999</v>
      </c>
      <c r="E122" s="81">
        <f t="shared" si="25"/>
        <v>31844799.629999999</v>
      </c>
      <c r="F122" s="63">
        <f t="shared" si="1"/>
        <v>103.19660563375122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30858378.949999999</v>
      </c>
      <c r="E124" s="249">
        <v>31844799.629999999</v>
      </c>
      <c r="F124" s="63">
        <f t="shared" si="1"/>
        <v>103.19660563375122</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30858378.949999999</v>
      </c>
      <c r="E141" s="106">
        <f t="shared" si="28"/>
        <v>31844799.629999999</v>
      </c>
      <c r="F141" s="82">
        <f t="shared" si="1"/>
        <v>103.19660563375122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5" sqref="D3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3554219.76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42607914.569999993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38490808.129999995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20792408.57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6483848.8799999999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41047.22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489195.83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10684307.630000001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4117106.44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44143013.020000003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39390229.57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20574347.109999999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6515715.1100000003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40927.26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485545.95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11773694.140000001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4752783.45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2019121.3099999875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60611.299999999988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43431.26999999999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37023.17</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36554.11</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469.06</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7.52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7.52</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162.6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162.6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6237.98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6237.98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17180.03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14730.94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2449.09</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1958510.01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1937592.28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20917.73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4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23815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hfatovic@unizd.hr</cp:lastModifiedBy>
  <cp:lastPrinted>2024-01-30T07:10:26Z</cp:lastPrinted>
  <dcterms:created xsi:type="dcterms:W3CDTF">2022-04-01T05:14:30Z</dcterms:created>
  <dcterms:modified xsi:type="dcterms:W3CDTF">2024-01-30T07:39:05Z</dcterms:modified>
</cp:coreProperties>
</file>